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405" windowHeight="9330" tabRatio="675" activeTab="0"/>
  </bookViews>
  <sheets>
    <sheet name="Отопление и ГВС" sheetId="1" r:id="rId1"/>
  </sheets>
  <definedNames>
    <definedName name="_xlnm.Print_Area" localSheetId="0">'Отопление и ГВС'!$A$1:$O$35</definedName>
  </definedNames>
  <calcPr fullCalcOnLoad="1"/>
</workbook>
</file>

<file path=xl/sharedStrings.xml><?xml version="1.0" encoding="utf-8"?>
<sst xmlns="http://schemas.openxmlformats.org/spreadsheetml/2006/main" count="78" uniqueCount="44">
  <si>
    <t>№ п/п</t>
  </si>
  <si>
    <t>Теплоисточник</t>
  </si>
  <si>
    <t>Итого:</t>
  </si>
  <si>
    <t>Отопление</t>
  </si>
  <si>
    <t>Адрес жилого дома</t>
  </si>
  <si>
    <t>Гкал в месяц</t>
  </si>
  <si>
    <t>Гкал с января  по апрель</t>
  </si>
  <si>
    <t>Тариф с учётом НДС руб./Гкал</t>
  </si>
  <si>
    <t>Сумма с января по апрель (руб.)</t>
  </si>
  <si>
    <t>1</t>
  </si>
  <si>
    <t>---</t>
  </si>
  <si>
    <t>Гкал с октября по декабрь</t>
  </si>
  <si>
    <t>Сумма с октября по декабрь (руб.)</t>
  </si>
  <si>
    <t>Горячее водоснабжение</t>
  </si>
  <si>
    <t>Кол-во человек</t>
  </si>
  <si>
    <t>Норматив потребления куб. м / на 1 человека в месяц</t>
  </si>
  <si>
    <t>Норматив потребления Гк / на 1 человека в месяц</t>
  </si>
  <si>
    <t>куб. м в месяц</t>
  </si>
  <si>
    <t>Гк в месяц</t>
  </si>
  <si>
    <t>Итого ГВС в год:</t>
  </si>
  <si>
    <t>Площадь квартир кв.м.</t>
  </si>
  <si>
    <t>Тепловая нагрузка, ккал/час</t>
  </si>
  <si>
    <t>Норматив потребления Гкалл/на кв.м. (7 месяцев)</t>
  </si>
  <si>
    <t>Тариф с учетом НДС, руб./куб.м</t>
  </si>
  <si>
    <t>Тариф с учетом НДС, руб./Гк</t>
  </si>
  <si>
    <t>Сумма с января по июнь, руб./куб.м</t>
  </si>
  <si>
    <t>Сумма с января по июнь, руб./Гк</t>
  </si>
  <si>
    <t>Всего сумма с января по июнь, руб.</t>
  </si>
  <si>
    <t>Сумма июля по декабрь,  руб./куб.м</t>
  </si>
  <si>
    <t>Сумма июля по декабрь, руб./Гк</t>
  </si>
  <si>
    <t>Всего сумма с июля по декабрь, руб.</t>
  </si>
  <si>
    <t>Норматив потребления Гк /  куб.м в месяц</t>
  </si>
  <si>
    <t>Итого отопление в отопительный период (7 мес.)</t>
  </si>
  <si>
    <t>тел.32-83-01</t>
  </si>
  <si>
    <t>"Теплоснабжающая организация":</t>
  </si>
  <si>
    <t>"Потребитель":</t>
  </si>
  <si>
    <t>ИТОГО по договору ориентировочно отопление и ГВС</t>
  </si>
  <si>
    <t>Котельная ЮРК</t>
  </si>
  <si>
    <t>пр.Гая, 67</t>
  </si>
  <si>
    <t>Приложение №1 к  дополнительному соглашению от 11.01.2016г. к договору теплоснабжения №325 от 01.03.2006г.</t>
  </si>
  <si>
    <t>______________ / С.Н.Тарасов/</t>
  </si>
  <si>
    <t>М.П.</t>
  </si>
  <si>
    <t>_______________ /Р.К.Хасанова /</t>
  </si>
  <si>
    <t>Исп. А.В.Шишкина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</si>
</sst>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00"/>
    <numFmt numFmtId="169" formatCode="#,##0.0"/>
    <numFmt numFmtId="170" formatCode="#,##0.0000"/>
    <numFmt numFmtId="171" formatCode="#,##0.00000"/>
  </numFmts>
  <fonts count="32">
    <font>
      <sz val="8"/>
      <name val="Arial Cyr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22"/>
      <name val="Times New Roman"/>
      <family val="1"/>
    </font>
    <font>
      <b/>
      <i/>
      <sz val="24"/>
      <name val="Times New Roman"/>
      <family val="1"/>
    </font>
    <font>
      <i/>
      <sz val="2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Times New Roman"/>
      <family val="1"/>
    </font>
    <font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3" fontId="11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view="pageBreakPreview" zoomScale="50" zoomScaleNormal="50" zoomScaleSheetLayoutView="50" zoomScalePageLayoutView="0" workbookViewId="0" topLeftCell="A1">
      <selection activeCell="F25" sqref="F25"/>
    </sheetView>
  </sheetViews>
  <sheetFormatPr defaultColWidth="10.28125" defaultRowHeight="12" outlineLevelCol="1"/>
  <cols>
    <col min="1" max="1" width="11.7109375" style="10" customWidth="1"/>
    <col min="2" max="2" width="46.00390625" style="10" customWidth="1"/>
    <col min="3" max="3" width="33.421875" style="10" customWidth="1"/>
    <col min="4" max="4" width="20.8515625" style="10" customWidth="1"/>
    <col min="5" max="5" width="22.421875" style="10" customWidth="1"/>
    <col min="6" max="6" width="26.7109375" style="10" customWidth="1"/>
    <col min="7" max="7" width="32.421875" style="10" hidden="1" customWidth="1" outlineLevel="1"/>
    <col min="8" max="8" width="30.421875" style="10" customWidth="1" collapsed="1"/>
    <col min="9" max="9" width="27.421875" style="10" customWidth="1"/>
    <col min="10" max="10" width="26.7109375" style="10" customWidth="1"/>
    <col min="11" max="11" width="22.7109375" style="10" customWidth="1"/>
    <col min="12" max="12" width="21.7109375" style="10" customWidth="1"/>
    <col min="13" max="13" width="22.8515625" style="10" customWidth="1"/>
    <col min="14" max="14" width="22.421875" style="10" customWidth="1"/>
    <col min="15" max="15" width="34.00390625" style="10" customWidth="1"/>
    <col min="16" max="16" width="20.140625" style="10" customWidth="1"/>
    <col min="17" max="17" width="34.421875" style="10" customWidth="1"/>
    <col min="18" max="16384" width="10.28125" style="10" customWidth="1"/>
  </cols>
  <sheetData>
    <row r="1" spans="1:15" ht="35.25" customHeight="1">
      <c r="A1" s="46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0:11" ht="30">
      <c r="J2" s="27" t="s">
        <v>3</v>
      </c>
      <c r="K2" s="11"/>
    </row>
    <row r="3" spans="1:11" ht="102.75" customHeight="1">
      <c r="A3" s="28" t="s">
        <v>0</v>
      </c>
      <c r="B3" s="28" t="s">
        <v>4</v>
      </c>
      <c r="C3" s="28" t="s">
        <v>1</v>
      </c>
      <c r="D3" s="28" t="s">
        <v>21</v>
      </c>
      <c r="E3" s="28" t="s">
        <v>20</v>
      </c>
      <c r="F3" s="28" t="s">
        <v>22</v>
      </c>
      <c r="G3" s="28" t="s">
        <v>5</v>
      </c>
      <c r="H3" s="28" t="s">
        <v>6</v>
      </c>
      <c r="I3" s="28" t="s">
        <v>7</v>
      </c>
      <c r="J3" s="28" t="s">
        <v>8</v>
      </c>
      <c r="K3" s="2"/>
    </row>
    <row r="4" spans="1:11" ht="45.75" customHeight="1">
      <c r="A4" s="29" t="s">
        <v>9</v>
      </c>
      <c r="B4" s="28" t="s">
        <v>38</v>
      </c>
      <c r="C4" s="28" t="s">
        <v>37</v>
      </c>
      <c r="D4" s="30">
        <v>449000</v>
      </c>
      <c r="E4" s="31">
        <v>6007</v>
      </c>
      <c r="F4" s="32">
        <v>0.19</v>
      </c>
      <c r="G4" s="31">
        <f>E4*F4/7</f>
        <v>163.04714285714286</v>
      </c>
      <c r="H4" s="31">
        <f>E4*F4/7*4</f>
        <v>652.1885714285714</v>
      </c>
      <c r="I4" s="31">
        <v>1918.68</v>
      </c>
      <c r="J4" s="31">
        <f>H4*I4</f>
        <v>1251341.1682285715</v>
      </c>
      <c r="K4" s="12"/>
    </row>
    <row r="5" spans="1:11" ht="25.5" customHeight="1">
      <c r="A5" s="29"/>
      <c r="B5" s="29" t="s">
        <v>2</v>
      </c>
      <c r="C5" s="29"/>
      <c r="D5" s="29"/>
      <c r="E5" s="31"/>
      <c r="F5" s="29" t="s">
        <v>10</v>
      </c>
      <c r="G5" s="31">
        <f>G4</f>
        <v>163.04714285714286</v>
      </c>
      <c r="H5" s="31">
        <f>H4</f>
        <v>652.1885714285714</v>
      </c>
      <c r="I5" s="29" t="s">
        <v>10</v>
      </c>
      <c r="J5" s="31">
        <f>J4</f>
        <v>1251341.1682285715</v>
      </c>
      <c r="K5" s="12"/>
    </row>
    <row r="6" spans="1:11" ht="21" customHeight="1">
      <c r="A6" s="33"/>
      <c r="B6" s="33"/>
      <c r="C6" s="33"/>
      <c r="D6" s="33"/>
      <c r="E6" s="34"/>
      <c r="F6" s="33"/>
      <c r="G6" s="35"/>
      <c r="H6" s="35"/>
      <c r="I6" s="33"/>
      <c r="J6" s="34"/>
      <c r="K6" s="12"/>
    </row>
    <row r="7" spans="1:11" ht="95.25" customHeight="1">
      <c r="A7" s="28" t="s">
        <v>0</v>
      </c>
      <c r="B7" s="28" t="s">
        <v>4</v>
      </c>
      <c r="C7" s="28" t="s">
        <v>1</v>
      </c>
      <c r="D7" s="28" t="str">
        <f>D3</f>
        <v>Тепловая нагрузка, ккал/час</v>
      </c>
      <c r="E7" s="28" t="str">
        <f>E3</f>
        <v>Площадь квартир кв.м.</v>
      </c>
      <c r="F7" s="28" t="s">
        <v>22</v>
      </c>
      <c r="G7" s="28" t="s">
        <v>5</v>
      </c>
      <c r="H7" s="28" t="s">
        <v>11</v>
      </c>
      <c r="I7" s="28" t="s">
        <v>7</v>
      </c>
      <c r="J7" s="28" t="s">
        <v>12</v>
      </c>
      <c r="K7" s="12"/>
    </row>
    <row r="8" spans="1:11" ht="53.25" customHeight="1">
      <c r="A8" s="29" t="s">
        <v>9</v>
      </c>
      <c r="B8" s="28" t="str">
        <f>B4</f>
        <v>пр.Гая, 67</v>
      </c>
      <c r="C8" s="28" t="str">
        <f>C4</f>
        <v>Котельная ЮРК</v>
      </c>
      <c r="D8" s="30">
        <f>D4</f>
        <v>449000</v>
      </c>
      <c r="E8" s="31">
        <f>E4</f>
        <v>6007</v>
      </c>
      <c r="F8" s="32">
        <v>0.19</v>
      </c>
      <c r="G8" s="31">
        <f>E8*F8/7</f>
        <v>163.04714285714286</v>
      </c>
      <c r="H8" s="31">
        <f>E8*F8/7*3</f>
        <v>489.1414285714286</v>
      </c>
      <c r="I8" s="31">
        <v>1981.81</v>
      </c>
      <c r="J8" s="31">
        <f>H8*I8</f>
        <v>969385.3745571428</v>
      </c>
      <c r="K8" s="12"/>
    </row>
    <row r="9" spans="1:11" ht="21" customHeight="1">
      <c r="A9" s="29"/>
      <c r="B9" s="29" t="s">
        <v>2</v>
      </c>
      <c r="C9" s="29"/>
      <c r="D9" s="29"/>
      <c r="E9" s="31"/>
      <c r="F9" s="29" t="s">
        <v>10</v>
      </c>
      <c r="G9" s="31">
        <f>G8</f>
        <v>163.04714285714286</v>
      </c>
      <c r="H9" s="31">
        <f>H8</f>
        <v>489.1414285714286</v>
      </c>
      <c r="I9" s="29" t="s">
        <v>10</v>
      </c>
      <c r="J9" s="31">
        <f>J8</f>
        <v>969385.3745571428</v>
      </c>
      <c r="K9" s="12"/>
    </row>
    <row r="10" spans="1:11" ht="21" customHeight="1">
      <c r="A10" s="33"/>
      <c r="B10" s="33"/>
      <c r="C10" s="33"/>
      <c r="D10" s="33"/>
      <c r="E10" s="34"/>
      <c r="F10" s="33"/>
      <c r="G10" s="34"/>
      <c r="H10" s="34"/>
      <c r="I10" s="33"/>
      <c r="J10" s="34"/>
      <c r="K10" s="12"/>
    </row>
    <row r="11" spans="1:11" ht="30" customHeight="1">
      <c r="A11" s="42" t="s">
        <v>32</v>
      </c>
      <c r="B11" s="42"/>
      <c r="C11" s="42"/>
      <c r="D11" s="38">
        <f>D8</f>
        <v>449000</v>
      </c>
      <c r="E11" s="31">
        <f>E8</f>
        <v>6007</v>
      </c>
      <c r="F11" s="32">
        <f>F4</f>
        <v>0.19</v>
      </c>
      <c r="G11" s="31">
        <f>G4</f>
        <v>163.04714285714286</v>
      </c>
      <c r="H11" s="31">
        <f>H5+H9</f>
        <v>1141.33</v>
      </c>
      <c r="I11" s="29" t="s">
        <v>10</v>
      </c>
      <c r="J11" s="31">
        <f>J5+J9</f>
        <v>2220726.5427857144</v>
      </c>
      <c r="K11" s="12"/>
    </row>
    <row r="12" spans="1:15" ht="30">
      <c r="A12" s="14"/>
      <c r="B12" s="14"/>
      <c r="C12" s="14"/>
      <c r="D12" s="14"/>
      <c r="E12" s="14"/>
      <c r="F12" s="14"/>
      <c r="G12" s="14"/>
      <c r="H12" s="14"/>
      <c r="I12" s="14"/>
      <c r="K12" s="11"/>
      <c r="O12" s="19" t="s">
        <v>13</v>
      </c>
    </row>
    <row r="13" spans="1:16" ht="132.75" customHeight="1">
      <c r="A13" s="1" t="s">
        <v>0</v>
      </c>
      <c r="B13" s="1" t="s">
        <v>4</v>
      </c>
      <c r="C13" s="1" t="s">
        <v>1</v>
      </c>
      <c r="D13" s="1" t="s">
        <v>14</v>
      </c>
      <c r="E13" s="1" t="s">
        <v>15</v>
      </c>
      <c r="F13" s="1" t="s">
        <v>16</v>
      </c>
      <c r="G13" s="1"/>
      <c r="H13" s="1" t="s">
        <v>31</v>
      </c>
      <c r="I13" s="1" t="s">
        <v>17</v>
      </c>
      <c r="J13" s="1" t="s">
        <v>18</v>
      </c>
      <c r="K13" s="1" t="s">
        <v>23</v>
      </c>
      <c r="L13" s="1" t="s">
        <v>24</v>
      </c>
      <c r="M13" s="1" t="s">
        <v>25</v>
      </c>
      <c r="N13" s="1" t="s">
        <v>26</v>
      </c>
      <c r="O13" s="1" t="s">
        <v>27</v>
      </c>
      <c r="P13" s="2"/>
    </row>
    <row r="14" spans="1:16" ht="47.25" customHeight="1">
      <c r="A14" s="3" t="s">
        <v>9</v>
      </c>
      <c r="B14" s="1" t="str">
        <f>B4</f>
        <v>пр.Гая, 67</v>
      </c>
      <c r="C14" s="1" t="str">
        <f>C8</f>
        <v>Котельная ЮРК</v>
      </c>
      <c r="D14" s="15">
        <v>220</v>
      </c>
      <c r="E14" s="6">
        <v>3.55</v>
      </c>
      <c r="F14" s="5">
        <f>E14*H14</f>
        <v>0.213</v>
      </c>
      <c r="G14" s="5"/>
      <c r="H14" s="9">
        <v>0.06</v>
      </c>
      <c r="I14" s="6">
        <f>D14*E14</f>
        <v>781</v>
      </c>
      <c r="J14" s="6">
        <f>D14*F14</f>
        <v>46.86</v>
      </c>
      <c r="K14" s="6">
        <v>20.6</v>
      </c>
      <c r="L14" s="6">
        <v>1918.68</v>
      </c>
      <c r="M14" s="6">
        <f>D14*E14*K14*6</f>
        <v>96531.6</v>
      </c>
      <c r="N14" s="6">
        <f>D14*F14*L14*6</f>
        <v>539456.0688</v>
      </c>
      <c r="O14" s="6">
        <f>M14+N14</f>
        <v>635987.6688</v>
      </c>
      <c r="P14" s="16"/>
    </row>
    <row r="15" spans="1:16" ht="22.5" customHeight="1">
      <c r="A15" s="3"/>
      <c r="B15" s="3" t="s">
        <v>2</v>
      </c>
      <c r="C15" s="15"/>
      <c r="D15" s="15"/>
      <c r="E15" s="6"/>
      <c r="F15" s="5"/>
      <c r="G15" s="5"/>
      <c r="H15" s="5"/>
      <c r="I15" s="6"/>
      <c r="J15" s="6"/>
      <c r="K15" s="5" t="s">
        <v>10</v>
      </c>
      <c r="L15" s="5" t="s">
        <v>10</v>
      </c>
      <c r="M15" s="6"/>
      <c r="N15" s="6"/>
      <c r="O15" s="6">
        <f>O14</f>
        <v>635987.6688</v>
      </c>
      <c r="P15" s="4"/>
    </row>
    <row r="16" spans="1:16" ht="22.5" customHeight="1">
      <c r="A16" s="4"/>
      <c r="B16" s="4"/>
      <c r="C16" s="13"/>
      <c r="D16" s="13"/>
      <c r="E16" s="7"/>
      <c r="F16" s="7"/>
      <c r="G16" s="7"/>
      <c r="H16" s="7"/>
      <c r="I16" s="7"/>
      <c r="J16" s="7"/>
      <c r="K16" s="7"/>
      <c r="L16" s="7"/>
      <c r="M16" s="8"/>
      <c r="N16" s="8"/>
      <c r="O16" s="8"/>
      <c r="P16" s="4"/>
    </row>
    <row r="17" spans="1:16" ht="118.5" customHeight="1">
      <c r="A17" s="1" t="s">
        <v>0</v>
      </c>
      <c r="B17" s="1" t="s">
        <v>4</v>
      </c>
      <c r="C17" s="1" t="s">
        <v>1</v>
      </c>
      <c r="D17" s="1" t="s">
        <v>14</v>
      </c>
      <c r="E17" s="1" t="s">
        <v>15</v>
      </c>
      <c r="F17" s="1" t="s">
        <v>16</v>
      </c>
      <c r="G17" s="1"/>
      <c r="H17" s="1" t="str">
        <f>H13</f>
        <v>Норматив потребления Гк /  куб.м в месяц</v>
      </c>
      <c r="I17" s="1" t="s">
        <v>17</v>
      </c>
      <c r="J17" s="1" t="s">
        <v>18</v>
      </c>
      <c r="K17" s="1" t="s">
        <v>23</v>
      </c>
      <c r="L17" s="1" t="s">
        <v>24</v>
      </c>
      <c r="M17" s="1" t="s">
        <v>28</v>
      </c>
      <c r="N17" s="1" t="s">
        <v>29</v>
      </c>
      <c r="O17" s="1" t="s">
        <v>30</v>
      </c>
      <c r="P17" s="2"/>
    </row>
    <row r="18" spans="1:16" ht="46.5" customHeight="1">
      <c r="A18" s="3" t="s">
        <v>9</v>
      </c>
      <c r="B18" s="1" t="str">
        <f>B14</f>
        <v>пр.Гая, 67</v>
      </c>
      <c r="C18" s="1" t="str">
        <f>C14</f>
        <v>Котельная ЮРК</v>
      </c>
      <c r="D18" s="15">
        <f>D14</f>
        <v>220</v>
      </c>
      <c r="E18" s="6">
        <f>E14</f>
        <v>3.55</v>
      </c>
      <c r="F18" s="5">
        <f>F14</f>
        <v>0.213</v>
      </c>
      <c r="G18" s="5"/>
      <c r="H18" s="1">
        <f>H14</f>
        <v>0.06</v>
      </c>
      <c r="I18" s="6">
        <f>D18*E18</f>
        <v>781</v>
      </c>
      <c r="J18" s="6">
        <f>D18*F18</f>
        <v>46.86</v>
      </c>
      <c r="K18" s="6">
        <v>21.84</v>
      </c>
      <c r="L18" s="6">
        <v>1981.81</v>
      </c>
      <c r="M18" s="6">
        <f>D18*E18*K18*6</f>
        <v>102342.24</v>
      </c>
      <c r="N18" s="6">
        <f>D18*F18*L18*6</f>
        <v>557205.6995999999</v>
      </c>
      <c r="O18" s="6">
        <f>M18+N18</f>
        <v>659547.9395999999</v>
      </c>
      <c r="P18" s="16"/>
    </row>
    <row r="19" spans="1:16" ht="22.5" customHeight="1">
      <c r="A19" s="39" t="s">
        <v>2</v>
      </c>
      <c r="B19" s="40"/>
      <c r="C19" s="41"/>
      <c r="D19" s="15"/>
      <c r="E19" s="6"/>
      <c r="F19" s="5"/>
      <c r="G19" s="5"/>
      <c r="H19" s="5"/>
      <c r="I19" s="6">
        <f>I18</f>
        <v>781</v>
      </c>
      <c r="J19" s="6">
        <f>J18</f>
        <v>46.86</v>
      </c>
      <c r="K19" s="5" t="s">
        <v>10</v>
      </c>
      <c r="L19" s="5" t="s">
        <v>10</v>
      </c>
      <c r="M19" s="6"/>
      <c r="N19" s="6"/>
      <c r="O19" s="6">
        <f>O18</f>
        <v>659547.9395999999</v>
      </c>
      <c r="P19" s="4"/>
    </row>
    <row r="20" spans="1:16" ht="22.5" customHeight="1">
      <c r="A20" s="4"/>
      <c r="B20" s="4"/>
      <c r="C20" s="13"/>
      <c r="D20" s="13"/>
      <c r="E20" s="7"/>
      <c r="F20" s="7"/>
      <c r="G20" s="7"/>
      <c r="H20" s="7"/>
      <c r="I20" s="8"/>
      <c r="J20" s="8"/>
      <c r="K20" s="7"/>
      <c r="L20" s="7"/>
      <c r="M20" s="8"/>
      <c r="N20" s="8"/>
      <c r="O20" s="8"/>
      <c r="P20" s="4"/>
    </row>
    <row r="21" spans="1:16" ht="22.5" customHeight="1">
      <c r="A21" s="39" t="s">
        <v>19</v>
      </c>
      <c r="B21" s="40"/>
      <c r="C21" s="41"/>
      <c r="D21" s="15">
        <f>D14</f>
        <v>220</v>
      </c>
      <c r="E21" s="5"/>
      <c r="F21" s="5"/>
      <c r="G21" s="5"/>
      <c r="H21" s="5"/>
      <c r="I21" s="6">
        <f>I19*12</f>
        <v>9372</v>
      </c>
      <c r="J21" s="6">
        <f>J19*12</f>
        <v>562.3199999999999</v>
      </c>
      <c r="K21" s="5"/>
      <c r="L21" s="5"/>
      <c r="M21" s="6">
        <f>M14+M18</f>
        <v>198873.84000000003</v>
      </c>
      <c r="N21" s="6">
        <f>N14+N18</f>
        <v>1096661.7684</v>
      </c>
      <c r="O21" s="6">
        <f>O15+O19</f>
        <v>1295535.6083999998</v>
      </c>
      <c r="P21" s="4"/>
    </row>
    <row r="22" spans="1:12" ht="20.25">
      <c r="A22" s="14"/>
      <c r="B22" s="2"/>
      <c r="C22" s="14"/>
      <c r="D22" s="14"/>
      <c r="E22" s="14"/>
      <c r="F22" s="14"/>
      <c r="G22" s="14"/>
      <c r="H22" s="14"/>
      <c r="I22" s="14"/>
      <c r="J22" s="14"/>
      <c r="L22" s="17"/>
    </row>
    <row r="23" spans="1:15" s="21" customFormat="1" ht="30.75">
      <c r="A23" s="27"/>
      <c r="C23" s="18"/>
      <c r="D23" s="18"/>
      <c r="E23" s="18"/>
      <c r="F23" s="18"/>
      <c r="G23" s="18"/>
      <c r="H23" s="18"/>
      <c r="I23" s="18"/>
      <c r="J23" s="37" t="s">
        <v>36</v>
      </c>
      <c r="L23" s="20"/>
      <c r="O23" s="20">
        <f>J11+O21</f>
        <v>3516262.151185714</v>
      </c>
    </row>
    <row r="24" spans="1:12" ht="20.25">
      <c r="A24" s="14"/>
      <c r="B24" s="2"/>
      <c r="C24" s="14"/>
      <c r="D24" s="14"/>
      <c r="E24" s="14"/>
      <c r="F24" s="14"/>
      <c r="G24" s="14"/>
      <c r="H24" s="14"/>
      <c r="I24" s="14"/>
      <c r="J24" s="14"/>
      <c r="L24" s="17"/>
    </row>
    <row r="25" spans="1:12" ht="20.25">
      <c r="A25" s="14"/>
      <c r="B25" s="2"/>
      <c r="C25" s="14"/>
      <c r="D25" s="14"/>
      <c r="E25" s="14"/>
      <c r="F25" s="14"/>
      <c r="G25" s="14"/>
      <c r="H25" s="14"/>
      <c r="I25" s="14"/>
      <c r="J25" s="14"/>
      <c r="L25" s="17"/>
    </row>
    <row r="26" spans="2:12" ht="30">
      <c r="B26" s="22" t="s">
        <v>34</v>
      </c>
      <c r="C26" s="14"/>
      <c r="D26" s="14"/>
      <c r="E26" s="14"/>
      <c r="F26" s="14"/>
      <c r="G26" s="14"/>
      <c r="H26" s="14"/>
      <c r="I26" s="14"/>
      <c r="J26" s="22" t="s">
        <v>35</v>
      </c>
      <c r="L26" s="17"/>
    </row>
    <row r="27" s="24" customFormat="1" ht="23.25" customHeight="1"/>
    <row r="28" spans="2:11" s="24" customFormat="1" ht="30.75">
      <c r="B28" s="23"/>
      <c r="I28" s="25"/>
      <c r="K28" s="25"/>
    </row>
    <row r="29" spans="2:10" s="24" customFormat="1" ht="30.75">
      <c r="B29" s="22" t="s">
        <v>40</v>
      </c>
      <c r="J29" s="22" t="s">
        <v>42</v>
      </c>
    </row>
    <row r="30" spans="1:11" s="44" customFormat="1" ht="26.25">
      <c r="A30" s="43"/>
      <c r="B30" s="43" t="s">
        <v>41</v>
      </c>
      <c r="I30" s="45"/>
      <c r="J30" s="43" t="s">
        <v>41</v>
      </c>
      <c r="K30" s="45"/>
    </row>
    <row r="31" spans="1:10" s="24" customFormat="1" ht="30.75">
      <c r="A31" s="23"/>
      <c r="B31" s="23"/>
      <c r="F31" s="25"/>
      <c r="G31" s="25"/>
      <c r="H31" s="25"/>
      <c r="I31" s="25"/>
      <c r="J31" s="26"/>
    </row>
    <row r="34" ht="23.25">
      <c r="A34" s="36" t="s">
        <v>43</v>
      </c>
    </row>
    <row r="35" ht="23.25">
      <c r="A35" s="36" t="s">
        <v>33</v>
      </c>
    </row>
  </sheetData>
  <sheetProtection/>
  <mergeCells count="4">
    <mergeCell ref="A21:C21"/>
    <mergeCell ref="A11:C11"/>
    <mergeCell ref="A19:C19"/>
    <mergeCell ref="A1:O1"/>
  </mergeCells>
  <printOptions/>
  <pageMargins left="0.43" right="0.18" top="0.35" bottom="0.36" header="0.34" footer="0.5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НПО Марс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Настенька</cp:lastModifiedBy>
  <cp:lastPrinted>2016-01-21T07:37:58Z</cp:lastPrinted>
  <dcterms:created xsi:type="dcterms:W3CDTF">2004-11-06T05:14:19Z</dcterms:created>
  <dcterms:modified xsi:type="dcterms:W3CDTF">2016-01-21T07:38:01Z</dcterms:modified>
  <cp:category/>
  <cp:version/>
  <cp:contentType/>
  <cp:contentStatus/>
</cp:coreProperties>
</file>