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5" windowHeight="4755" tabRatio="0" activeTab="0"/>
  </bookViews>
  <sheets>
    <sheet name="Sheet1" sheetId="1" r:id="rId1"/>
  </sheets>
  <definedNames>
    <definedName name="_xlnm.Print_Area" localSheetId="0">'Sheet1'!$A$1:$J$35</definedName>
  </definedNames>
  <calcPr fullCalcOnLoad="1"/>
</workbook>
</file>

<file path=xl/sharedStrings.xml><?xml version="1.0" encoding="utf-8"?>
<sst xmlns="http://schemas.openxmlformats.org/spreadsheetml/2006/main" count="52" uniqueCount="29">
  <si>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</si>
  <si>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</si>
  <si>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</si>
  <si>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</si>
  <si>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</si>
  <si>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</si>
  <si>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</si>
  <si>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Гкал в месяц</t>
  </si>
  <si>
    <t>Гкал с января по апрель</t>
  </si>
  <si>
    <t>Тариф с учетом НДС руб./Гкал.</t>
  </si>
  <si>
    <t>Сумма с января по апрель (руб.)</t>
  </si>
  <si>
    <t>Итого:</t>
  </si>
  <si>
    <t>---</t>
  </si>
  <si>
    <t>Гкал с октября по декабрь</t>
  </si>
  <si>
    <t>Сумма с октября по декабрь (руб.)</t>
  </si>
  <si>
    <t>ул.Степная 51</t>
  </si>
  <si>
    <t>Котельная МО/92</t>
  </si>
  <si>
    <t>"Теплоснабжающая организация":</t>
  </si>
  <si>
    <t>"Потребитель":</t>
  </si>
  <si>
    <t>_________________ / С.С.Афанасьев /</t>
  </si>
  <si>
    <t>М.П.</t>
  </si>
  <si>
    <t>Московское шоссе 1-ж к.1</t>
  </si>
  <si>
    <t>Московское шоссе 1-ж к.2</t>
  </si>
  <si>
    <t>Коткльная ДЭП №148</t>
  </si>
  <si>
    <t>Приложение №1 к дополнительному соглашению от 11.01.2016г. к договору теплоснабжения № 703 от 28.07.2008г.</t>
  </si>
  <si>
    <t>Итого отопления в отопительный период (семь месяцев):</t>
  </si>
  <si>
    <t>Итого по договору:</t>
  </si>
  <si>
    <t>исп. А.В.Шишкина, тел. 32-83-01</t>
  </si>
  <si>
    <t>_______________ / С.Н.Тарасов /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</si>
</sst>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0.0000"/>
    <numFmt numFmtId="168" formatCode="0.000000"/>
    <numFmt numFmtId="169" formatCode="#,##0.0"/>
    <numFmt numFmtId="170" formatCode="0.0"/>
  </numFmts>
  <fonts count="22">
    <font>
      <sz val="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i/>
      <u val="single"/>
      <sz val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2" fillId="3" borderId="1" applyNumberFormat="0" applyAlignment="0" applyProtection="0"/>
    <xf numFmtId="0" fontId="13" fillId="5" borderId="2" applyNumberFormat="0" applyAlignment="0" applyProtection="0"/>
    <xf numFmtId="0" fontId="14" fillId="5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11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1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10.5" defaultRowHeight="11.25" outlineLevelCol="1"/>
  <cols>
    <col min="1" max="1" width="5.5" style="4" customWidth="1"/>
    <col min="2" max="2" width="29.66015625" style="4" customWidth="1"/>
    <col min="3" max="3" width="25" style="4" customWidth="1"/>
    <col min="4" max="4" width="16.33203125" style="4" customWidth="1"/>
    <col min="5" max="5" width="16.83203125" style="4" customWidth="1"/>
    <col min="6" max="6" width="16" style="4" customWidth="1"/>
    <col min="7" max="7" width="13.66015625" style="4" hidden="1" customWidth="1" outlineLevel="1"/>
    <col min="8" max="8" width="19" style="4" customWidth="1" collapsed="1"/>
    <col min="9" max="9" width="14.5" style="4" customWidth="1"/>
    <col min="10" max="10" width="19" style="4" customWidth="1"/>
    <col min="11" max="11" width="10.16015625" style="4" customWidth="1"/>
    <col min="12" max="12" width="10.66015625" style="4" customWidth="1"/>
    <col min="13" max="14" width="10.5" style="4" customWidth="1"/>
    <col min="15" max="15" width="11.66015625" style="4" customWidth="1"/>
    <col min="16" max="16" width="15" style="4" customWidth="1"/>
    <col min="17" max="17" width="12" style="4" customWidth="1"/>
    <col min="18" max="18" width="13.66015625" style="4" customWidth="1"/>
    <col min="19" max="19" width="12.16015625" style="4" customWidth="1"/>
    <col min="20" max="20" width="12" style="4" customWidth="1"/>
    <col min="21" max="21" width="16.5" style="4" customWidth="1"/>
    <col min="22" max="16384" width="10.5" style="4" customWidth="1"/>
  </cols>
  <sheetData>
    <row r="1" spans="1:21" ht="13.5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5"/>
      <c r="L1" s="5"/>
      <c r="O1" s="5"/>
      <c r="P1" s="5"/>
      <c r="Q1" s="5"/>
      <c r="R1" s="5"/>
      <c r="U1" s="5"/>
    </row>
    <row r="3" ht="13.5">
      <c r="J3" s="1" t="s">
        <v>0</v>
      </c>
    </row>
    <row r="4" spans="1:38" ht="76.5" customHeight="1">
      <c r="A4" s="2" t="s">
        <v>1</v>
      </c>
      <c r="B4" s="2" t="s">
        <v>2</v>
      </c>
      <c r="C4" s="6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AL4" s="14"/>
    </row>
    <row r="5" spans="1:38" ht="16.5" customHeight="1">
      <c r="A5" s="17">
        <v>1</v>
      </c>
      <c r="B5" s="24" t="s">
        <v>15</v>
      </c>
      <c r="C5" s="11" t="s">
        <v>16</v>
      </c>
      <c r="D5" s="10">
        <v>161843</v>
      </c>
      <c r="E5" s="7">
        <v>1839.62</v>
      </c>
      <c r="F5" s="7">
        <v>0.19</v>
      </c>
      <c r="G5" s="7">
        <f>E5*F5/7</f>
        <v>49.93254285714285</v>
      </c>
      <c r="H5" s="7">
        <f>G5*4</f>
        <v>199.7301714285714</v>
      </c>
      <c r="I5" s="7">
        <v>1918.68</v>
      </c>
      <c r="J5" s="7">
        <f>H5*I5</f>
        <v>383218.28531657136</v>
      </c>
      <c r="AL5" s="14"/>
    </row>
    <row r="6" spans="1:38" ht="16.5" customHeight="1">
      <c r="A6" s="17">
        <v>2</v>
      </c>
      <c r="B6" s="24" t="s">
        <v>21</v>
      </c>
      <c r="C6" s="11" t="s">
        <v>23</v>
      </c>
      <c r="D6" s="10">
        <v>61000</v>
      </c>
      <c r="E6" s="7">
        <v>734.54</v>
      </c>
      <c r="F6" s="7">
        <v>0.19</v>
      </c>
      <c r="G6" s="7"/>
      <c r="H6" s="7">
        <f>(E6*F6)/7*4</f>
        <v>79.75005714285714</v>
      </c>
      <c r="I6" s="7">
        <v>1918.68</v>
      </c>
      <c r="J6" s="7">
        <f>H6*I6</f>
        <v>153014.83963885714</v>
      </c>
      <c r="AL6" s="14"/>
    </row>
    <row r="7" spans="1:38" ht="16.5" customHeight="1">
      <c r="A7" s="17">
        <v>3</v>
      </c>
      <c r="B7" s="24" t="s">
        <v>22</v>
      </c>
      <c r="C7" s="11" t="s">
        <v>23</v>
      </c>
      <c r="D7" s="10">
        <v>61000</v>
      </c>
      <c r="E7" s="7">
        <v>729.59</v>
      </c>
      <c r="F7" s="7">
        <v>0.19</v>
      </c>
      <c r="G7" s="7"/>
      <c r="H7" s="7">
        <f>(E7*F7)/7*4</f>
        <v>79.21262857142858</v>
      </c>
      <c r="I7" s="7">
        <v>1918.68</v>
      </c>
      <c r="J7" s="7">
        <f>H7*I7</f>
        <v>151983.6861874286</v>
      </c>
      <c r="AL7" s="14"/>
    </row>
    <row r="8" spans="1:38" s="3" customFormat="1" ht="13.5" customHeight="1">
      <c r="A8" s="8"/>
      <c r="B8" s="8" t="s">
        <v>11</v>
      </c>
      <c r="C8" s="21"/>
      <c r="D8" s="15">
        <f>SUM(D5:D7)</f>
        <v>283843</v>
      </c>
      <c r="E8" s="16">
        <f>SUM(E5:E7)</f>
        <v>3303.75</v>
      </c>
      <c r="F8" s="22" t="s">
        <v>12</v>
      </c>
      <c r="G8" s="22" t="s">
        <v>12</v>
      </c>
      <c r="H8" s="16">
        <f>SUM(H5:H7)</f>
        <v>358.6928571428571</v>
      </c>
      <c r="I8" s="22" t="s">
        <v>12</v>
      </c>
      <c r="J8" s="16">
        <f>SUM(J5:J7)</f>
        <v>688216.8111428572</v>
      </c>
      <c r="AL8" s="23"/>
    </row>
    <row r="9" ht="12.75">
      <c r="AL9" s="14"/>
    </row>
    <row r="10" spans="1:38" ht="66" customHeight="1">
      <c r="A10" s="2" t="s">
        <v>1</v>
      </c>
      <c r="B10" s="2" t="s">
        <v>2</v>
      </c>
      <c r="C10" s="6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13</v>
      </c>
      <c r="I10" s="2" t="s">
        <v>9</v>
      </c>
      <c r="J10" s="2" t="s">
        <v>14</v>
      </c>
      <c r="AL10" s="14"/>
    </row>
    <row r="11" spans="1:10" ht="15" customHeight="1">
      <c r="A11" s="17">
        <v>1</v>
      </c>
      <c r="B11" s="24" t="str">
        <f>B5</f>
        <v>ул.Степная 51</v>
      </c>
      <c r="C11" s="12" t="str">
        <f>C5</f>
        <v>Котельная МО/92</v>
      </c>
      <c r="D11" s="13">
        <f>D5</f>
        <v>161843</v>
      </c>
      <c r="E11" s="7">
        <f>E5</f>
        <v>1839.62</v>
      </c>
      <c r="F11" s="7">
        <v>0.19</v>
      </c>
      <c r="G11" s="7">
        <f>E11*F11/7</f>
        <v>49.93254285714285</v>
      </c>
      <c r="H11" s="7">
        <f>G11*3</f>
        <v>149.79762857142856</v>
      </c>
      <c r="I11" s="7">
        <v>1981.81</v>
      </c>
      <c r="J11" s="7">
        <f>H11*I11</f>
        <v>296870.43827914284</v>
      </c>
    </row>
    <row r="12" spans="1:10" ht="15" customHeight="1">
      <c r="A12" s="17">
        <v>2</v>
      </c>
      <c r="B12" s="24" t="s">
        <v>21</v>
      </c>
      <c r="C12" s="11" t="s">
        <v>23</v>
      </c>
      <c r="D12" s="10">
        <v>61000</v>
      </c>
      <c r="E12" s="7">
        <v>734.54</v>
      </c>
      <c r="F12" s="7">
        <v>0.19</v>
      </c>
      <c r="G12" s="7"/>
      <c r="H12" s="7">
        <f>(E12*F12)/7*3</f>
        <v>59.81254285714286</v>
      </c>
      <c r="I12" s="7">
        <v>1981.81</v>
      </c>
      <c r="J12" s="7">
        <f>H12*I12</f>
        <v>118537.09555971429</v>
      </c>
    </row>
    <row r="13" spans="1:10" ht="15" customHeight="1">
      <c r="A13" s="17">
        <v>3</v>
      </c>
      <c r="B13" s="24" t="s">
        <v>22</v>
      </c>
      <c r="C13" s="11" t="s">
        <v>23</v>
      </c>
      <c r="D13" s="10">
        <v>61000</v>
      </c>
      <c r="E13" s="7">
        <v>729.59</v>
      </c>
      <c r="F13" s="7">
        <v>0.19</v>
      </c>
      <c r="G13" s="7"/>
      <c r="H13" s="7">
        <f>(E13*F13)/7*3</f>
        <v>59.409471428571436</v>
      </c>
      <c r="I13" s="7">
        <v>1981.81</v>
      </c>
      <c r="J13" s="7">
        <f>H13*I13</f>
        <v>117738.28457185715</v>
      </c>
    </row>
    <row r="14" spans="1:10" s="3" customFormat="1" ht="15" customHeight="1">
      <c r="A14" s="8"/>
      <c r="B14" s="8" t="s">
        <v>11</v>
      </c>
      <c r="C14" s="21"/>
      <c r="D14" s="25">
        <f>D8</f>
        <v>283843</v>
      </c>
      <c r="E14" s="16">
        <f>E8</f>
        <v>3303.75</v>
      </c>
      <c r="F14" s="22" t="s">
        <v>12</v>
      </c>
      <c r="G14" s="26" t="s">
        <v>12</v>
      </c>
      <c r="H14" s="16">
        <f>SUM(H11:H13)</f>
        <v>269.01964285714286</v>
      </c>
      <c r="I14" s="22" t="s">
        <v>12</v>
      </c>
      <c r="J14" s="16">
        <f>SUM(J11:J13)</f>
        <v>533145.8184107143</v>
      </c>
    </row>
    <row r="15" spans="7:8" ht="10.5" customHeight="1">
      <c r="G15" s="9"/>
      <c r="H15" s="9"/>
    </row>
    <row r="16" spans="1:10" ht="11.25" customHeight="1">
      <c r="A16" s="27" t="s">
        <v>25</v>
      </c>
      <c r="B16" s="28"/>
      <c r="C16" s="29"/>
      <c r="D16" s="15">
        <f>D14</f>
        <v>283843</v>
      </c>
      <c r="E16" s="16">
        <f>E14</f>
        <v>3303.75</v>
      </c>
      <c r="F16" s="17" t="s">
        <v>12</v>
      </c>
      <c r="G16" s="18" t="s">
        <v>12</v>
      </c>
      <c r="H16" s="19">
        <f>H8+H14</f>
        <v>627.7125</v>
      </c>
      <c r="I16" s="17" t="s">
        <v>12</v>
      </c>
      <c r="J16" s="16">
        <f>J8+J14</f>
        <v>1221362.6295535713</v>
      </c>
    </row>
    <row r="17" ht="13.5">
      <c r="U17" s="1"/>
    </row>
    <row r="18" spans="8:10" ht="13.5">
      <c r="H18" s="32" t="s">
        <v>26</v>
      </c>
      <c r="I18" s="32"/>
      <c r="J18" s="31">
        <f>J8+J16</f>
        <v>1909579.4406964285</v>
      </c>
    </row>
    <row r="19" spans="9:10" ht="13.5">
      <c r="I19" s="30"/>
      <c r="J19" s="31"/>
    </row>
    <row r="20" spans="1:8" s="3" customFormat="1" ht="12.75">
      <c r="A20" s="3" t="s">
        <v>17</v>
      </c>
      <c r="H20" s="3" t="s">
        <v>18</v>
      </c>
    </row>
    <row r="21" s="3" customFormat="1" ht="12.75"/>
    <row r="22" s="3" customFormat="1" ht="12.75"/>
    <row r="23" spans="1:8" s="3" customFormat="1" ht="12.75">
      <c r="A23" s="3" t="s">
        <v>28</v>
      </c>
      <c r="H23" s="3" t="s">
        <v>19</v>
      </c>
    </row>
    <row r="24" spans="1:8" s="3" customFormat="1" ht="12.75">
      <c r="A24" s="3" t="s">
        <v>20</v>
      </c>
      <c r="H24" s="3" t="s">
        <v>20</v>
      </c>
    </row>
    <row r="35" ht="12.75">
      <c r="A35" s="4" t="s">
        <v>27</v>
      </c>
    </row>
  </sheetData>
  <sheetProtection/>
  <mergeCells count="3">
    <mergeCell ref="A1:J1"/>
    <mergeCell ref="A16:C16"/>
    <mergeCell ref="H18:I18"/>
  </mergeCells>
  <printOptions/>
  <pageMargins left="0.64" right="0.23" top="0.63" bottom="0.19" header="0.5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Настенька</cp:lastModifiedBy>
  <cp:lastPrinted>2016-01-04T09:52:39Z</cp:lastPrinted>
  <dcterms:modified xsi:type="dcterms:W3CDTF">2016-01-04T09:52:42Z</dcterms:modified>
  <cp:category/>
  <cp:version/>
  <cp:contentType/>
  <cp:contentStatus/>
</cp:coreProperties>
</file>