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8" windowHeight="9336" tabRatio="675" activeTab="0"/>
  </bookViews>
  <sheets>
    <sheet name="Отопление и ГВС" sheetId="1" r:id="rId1"/>
  </sheets>
  <definedNames>
    <definedName name="_xlnm.Print_Area" localSheetId="0">'Отопление и ГВС'!$A$1:$N$33</definedName>
  </definedNames>
  <calcPr fullCalcOnLoad="1"/>
</workbook>
</file>

<file path=xl/sharedStrings.xml><?xml version="1.0" encoding="utf-8"?>
<sst xmlns="http://schemas.openxmlformats.org/spreadsheetml/2006/main" count="76" uniqueCount="42">
  <si>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</si>
  <si>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</si>
  <si>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</si>
  <si>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</si>
  <si>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</si>
  <si>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</si>
  <si>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</si>
  <si>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</si>
  <si>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</si>
  <si>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</si>
  <si>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</si>
  <si>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</si>
  <si>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</si>
  <si>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</si>
  <si>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</si>
  <si>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</si>
  <si>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</si>
  <si>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</si>
  <si>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</si>
  <si>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ул.Хрустальная 43а</t>
  </si>
  <si>
    <t>Котельная ЮРК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</si>
  <si>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</si>
  <si>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</si>
  <si>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</si>
  <si>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</si>
  <si>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</si>
  <si>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</si>
  <si>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</si>
  <si>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</si>
  <si>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</si>
  <si>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</si>
  <si>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</si>
  <si>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</si>
  <si>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Итого отопление в отопительный период (7 мес.)</t>
  </si>
  <si>
    <t>ИТОГО по договору ориентировочно на отопление и ГВС</t>
  </si>
  <si>
    <t>М.П.</t>
  </si>
  <si>
    <t>"Потребитель":</t>
  </si>
  <si>
    <t>_______________ / Е.В.Грязнова /</t>
  </si>
  <si>
    <t>"Теплоснабжающая организация":</t>
  </si>
  <si>
    <t>Приложение №1 к  дополнительному соглашению от 11.01.2016г. к договору теплоснабжения № 1505 от 12.12.2006 г.</t>
  </si>
  <si>
    <t>______________ / С.Н.Тарасов /</t>
  </si>
  <si>
    <t>исп. Гришина И.А.,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</si>
</sst>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60" zoomScaleNormal="50" zoomScalePageLayoutView="0" workbookViewId="0" topLeftCell="A4">
      <selection activeCell="E31" sqref="E31"/>
    </sheetView>
  </sheetViews>
  <sheetFormatPr defaultColWidth="10.28125" defaultRowHeight="12" outlineLevelCol="1"/>
  <cols>
    <col min="1" max="1" width="11.7109375" style="10" customWidth="1"/>
    <col min="2" max="2" width="38.00390625" style="10" customWidth="1"/>
    <col min="3" max="3" width="35.28125" style="10" customWidth="1"/>
    <col min="4" max="4" width="20.8515625" style="10" customWidth="1"/>
    <col min="5" max="5" width="30.421875" style="10" customWidth="1"/>
    <col min="6" max="6" width="32.421875" style="10" customWidth="1"/>
    <col min="7" max="7" width="32.421875" style="10" hidden="1" customWidth="1" outlineLevel="1"/>
    <col min="8" max="8" width="30.421875" style="10" customWidth="1" collapsed="1"/>
    <col min="9" max="9" width="33.7109375" style="10" customWidth="1"/>
    <col min="10" max="10" width="29.00390625" style="10" customWidth="1"/>
    <col min="11" max="11" width="22.00390625" style="10" customWidth="1"/>
    <col min="12" max="12" width="23.7109375" style="10" customWidth="1"/>
    <col min="13" max="13" width="22.7109375" style="10" customWidth="1"/>
    <col min="14" max="14" width="28.00390625" style="10" customWidth="1"/>
    <col min="15" max="15" width="22.8515625" style="10" customWidth="1"/>
    <col min="16" max="16" width="22.421875" style="10" customWidth="1"/>
    <col min="17" max="17" width="23.7109375" style="10" customWidth="1"/>
    <col min="18" max="18" width="23.00390625" style="10" customWidth="1"/>
    <col min="19" max="19" width="19.421875" style="10" customWidth="1"/>
    <col min="20" max="20" width="20.140625" style="10" customWidth="1"/>
    <col min="21" max="21" width="34.421875" style="10" customWidth="1"/>
    <col min="22" max="16384" width="10.28125" style="10" customWidth="1"/>
  </cols>
  <sheetData>
    <row r="1" spans="1:14" ht="35.2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9" customHeight="1"/>
    <row r="3" spans="10:13" ht="30">
      <c r="J3" s="21" t="s">
        <v>3</v>
      </c>
      <c r="M3" s="11"/>
    </row>
    <row r="4" spans="1:13" ht="79.5" customHeight="1">
      <c r="A4" s="1" t="s">
        <v>0</v>
      </c>
      <c r="B4" s="1" t="s">
        <v>4</v>
      </c>
      <c r="C4" s="1" t="s">
        <v>1</v>
      </c>
      <c r="D4" s="1" t="s">
        <v>23</v>
      </c>
      <c r="E4" s="1" t="s">
        <v>22</v>
      </c>
      <c r="F4" s="1" t="s">
        <v>24</v>
      </c>
      <c r="G4" s="1" t="s">
        <v>5</v>
      </c>
      <c r="H4" s="1" t="s">
        <v>6</v>
      </c>
      <c r="I4" s="1" t="s">
        <v>7</v>
      </c>
      <c r="J4" s="1" t="s">
        <v>8</v>
      </c>
      <c r="M4" s="2"/>
    </row>
    <row r="5" spans="1:13" ht="45.75" customHeight="1">
      <c r="A5" s="3" t="s">
        <v>9</v>
      </c>
      <c r="B5" s="1" t="s">
        <v>19</v>
      </c>
      <c r="C5" s="1" t="s">
        <v>20</v>
      </c>
      <c r="D5" s="12">
        <v>510868</v>
      </c>
      <c r="E5" s="7">
        <v>9273.06</v>
      </c>
      <c r="F5" s="5">
        <v>0.19</v>
      </c>
      <c r="G5" s="7">
        <f>E5*F5/7</f>
        <v>251.69734285714284</v>
      </c>
      <c r="H5" s="7">
        <f>E5*F5/7*4</f>
        <v>1006.7893714285714</v>
      </c>
      <c r="I5" s="7">
        <v>1918.68</v>
      </c>
      <c r="J5" s="7">
        <f>H5*I5</f>
        <v>1931706.6311725713</v>
      </c>
      <c r="M5" s="13"/>
    </row>
    <row r="6" spans="1:13" ht="21" customHeight="1">
      <c r="A6" s="3"/>
      <c r="B6" s="3" t="s">
        <v>2</v>
      </c>
      <c r="C6" s="3"/>
      <c r="D6" s="3"/>
      <c r="E6" s="7"/>
      <c r="F6" s="3" t="s">
        <v>10</v>
      </c>
      <c r="G6" s="7">
        <f>G5</f>
        <v>251.69734285714284</v>
      </c>
      <c r="H6" s="7">
        <f>H5</f>
        <v>1006.7893714285714</v>
      </c>
      <c r="I6" s="3" t="s">
        <v>10</v>
      </c>
      <c r="J6" s="7">
        <f>J5</f>
        <v>1931706.6311725713</v>
      </c>
      <c r="M6" s="13"/>
    </row>
    <row r="7" spans="1:13" ht="21" customHeight="1">
      <c r="A7" s="4"/>
      <c r="B7" s="4"/>
      <c r="C7" s="4"/>
      <c r="D7" s="4"/>
      <c r="E7" s="9"/>
      <c r="F7" s="4"/>
      <c r="G7" s="14"/>
      <c r="H7" s="14"/>
      <c r="I7" s="4"/>
      <c r="J7" s="9"/>
      <c r="M7" s="13"/>
    </row>
    <row r="8" spans="1:13" ht="77.25" customHeight="1">
      <c r="A8" s="1" t="s">
        <v>0</v>
      </c>
      <c r="B8" s="1" t="s">
        <v>4</v>
      </c>
      <c r="C8" s="1" t="s">
        <v>1</v>
      </c>
      <c r="D8" s="1" t="str">
        <f>D4</f>
        <v>Тепловая нагрузка, ккал/час</v>
      </c>
      <c r="E8" s="1" t="str">
        <f>E4</f>
        <v>Площадь квартир кв.м.</v>
      </c>
      <c r="F8" s="1" t="s">
        <v>24</v>
      </c>
      <c r="G8" s="1" t="s">
        <v>5</v>
      </c>
      <c r="H8" s="1" t="s">
        <v>11</v>
      </c>
      <c r="I8" s="1" t="s">
        <v>7</v>
      </c>
      <c r="J8" s="1" t="s">
        <v>12</v>
      </c>
      <c r="M8" s="13"/>
    </row>
    <row r="9" spans="1:13" ht="53.25" customHeight="1">
      <c r="A9" s="3" t="s">
        <v>9</v>
      </c>
      <c r="B9" s="1" t="str">
        <f>B5</f>
        <v>ул.Хрустальная 43а</v>
      </c>
      <c r="C9" s="1" t="str">
        <f>C5</f>
        <v>Котельная ЮРК</v>
      </c>
      <c r="D9" s="12">
        <f>D5</f>
        <v>510868</v>
      </c>
      <c r="E9" s="7">
        <f>E5</f>
        <v>9273.06</v>
      </c>
      <c r="F9" s="5">
        <v>0.19</v>
      </c>
      <c r="G9" s="7">
        <f>E9*F9/7</f>
        <v>251.69734285714284</v>
      </c>
      <c r="H9" s="7">
        <f>E9*F9/7*3</f>
        <v>755.0920285714285</v>
      </c>
      <c r="I9" s="7">
        <v>1981.81</v>
      </c>
      <c r="J9" s="7">
        <f>H9*I9</f>
        <v>1496448.9331431426</v>
      </c>
      <c r="M9" s="13"/>
    </row>
    <row r="10" spans="1:13" ht="21" customHeight="1">
      <c r="A10" s="3"/>
      <c r="B10" s="3" t="s">
        <v>2</v>
      </c>
      <c r="C10" s="3"/>
      <c r="D10" s="3"/>
      <c r="E10" s="7"/>
      <c r="F10" s="3" t="s">
        <v>10</v>
      </c>
      <c r="G10" s="7">
        <f>G9</f>
        <v>251.69734285714284</v>
      </c>
      <c r="H10" s="7">
        <f>H9</f>
        <v>755.0920285714285</v>
      </c>
      <c r="I10" s="3" t="s">
        <v>10</v>
      </c>
      <c r="J10" s="7">
        <f>J9</f>
        <v>1496448.9331431426</v>
      </c>
      <c r="M10" s="13"/>
    </row>
    <row r="11" spans="1:13" ht="21" customHeight="1">
      <c r="A11" s="4"/>
      <c r="B11" s="4"/>
      <c r="C11" s="4"/>
      <c r="D11" s="4"/>
      <c r="E11" s="9"/>
      <c r="F11" s="4"/>
      <c r="G11" s="9"/>
      <c r="H11" s="9"/>
      <c r="I11" s="4"/>
      <c r="J11" s="9"/>
      <c r="M11" s="13"/>
    </row>
    <row r="12" spans="1:13" ht="21" customHeight="1">
      <c r="A12" s="19" t="s">
        <v>33</v>
      </c>
      <c r="B12" s="20"/>
      <c r="C12" s="20"/>
      <c r="D12" s="23">
        <f>D9</f>
        <v>510868</v>
      </c>
      <c r="E12" s="7">
        <f>E9</f>
        <v>9273.06</v>
      </c>
      <c r="F12" s="5">
        <f>F5</f>
        <v>0.19</v>
      </c>
      <c r="G12" s="7">
        <f>G5</f>
        <v>251.69734285714284</v>
      </c>
      <c r="H12" s="7">
        <f>H6+H10</f>
        <v>1761.8813999999998</v>
      </c>
      <c r="I12" s="3" t="s">
        <v>10</v>
      </c>
      <c r="J12" s="7">
        <f>J6+J10</f>
        <v>3428155.564315714</v>
      </c>
      <c r="M12" s="13"/>
    </row>
    <row r="13" spans="1:14" ht="30">
      <c r="A13" s="15"/>
      <c r="B13" s="15"/>
      <c r="C13" s="15"/>
      <c r="D13" s="15"/>
      <c r="E13" s="15"/>
      <c r="F13" s="15"/>
      <c r="G13" s="15"/>
      <c r="H13" s="15"/>
      <c r="I13" s="15"/>
      <c r="K13" s="15"/>
      <c r="L13" s="15"/>
      <c r="M13" s="11"/>
      <c r="N13" s="22" t="s">
        <v>13</v>
      </c>
    </row>
    <row r="14" spans="1:22" ht="102" customHeight="1">
      <c r="A14" s="1" t="s">
        <v>0</v>
      </c>
      <c r="B14" s="1" t="s">
        <v>4</v>
      </c>
      <c r="C14" s="1" t="s">
        <v>1</v>
      </c>
      <c r="D14" s="1" t="s">
        <v>14</v>
      </c>
      <c r="E14" s="1" t="s">
        <v>15</v>
      </c>
      <c r="F14" s="1" t="s">
        <v>16</v>
      </c>
      <c r="G14" s="1"/>
      <c r="H14" s="1" t="s">
        <v>17</v>
      </c>
      <c r="I14" s="1" t="s">
        <v>18</v>
      </c>
      <c r="J14" s="1" t="s">
        <v>25</v>
      </c>
      <c r="K14" s="1" t="s">
        <v>26</v>
      </c>
      <c r="L14" s="1" t="s">
        <v>27</v>
      </c>
      <c r="M14" s="1" t="s">
        <v>28</v>
      </c>
      <c r="N14" s="1" t="s">
        <v>29</v>
      </c>
      <c r="S14" s="2"/>
      <c r="T14" s="2"/>
      <c r="V14" s="2"/>
    </row>
    <row r="15" spans="1:22" ht="47.25" customHeight="1">
      <c r="A15" s="3" t="s">
        <v>9</v>
      </c>
      <c r="B15" s="1" t="str">
        <f>B5</f>
        <v>ул.Хрустальная 43а</v>
      </c>
      <c r="C15" s="1" t="str">
        <f>C9</f>
        <v>Котельная ЮРК</v>
      </c>
      <c r="D15" s="16">
        <v>415</v>
      </c>
      <c r="E15" s="7">
        <v>3.55</v>
      </c>
      <c r="F15" s="6">
        <v>0.213</v>
      </c>
      <c r="G15" s="7"/>
      <c r="H15" s="7">
        <f>D15*E15</f>
        <v>1473.25</v>
      </c>
      <c r="I15" s="7">
        <f>D15*F15</f>
        <v>88.395</v>
      </c>
      <c r="J15" s="7">
        <v>20.6</v>
      </c>
      <c r="K15" s="7">
        <v>1918.68</v>
      </c>
      <c r="L15" s="7">
        <f>H15*J15*6</f>
        <v>182093.7</v>
      </c>
      <c r="M15" s="7">
        <f>I15*K15*6</f>
        <v>1017610.3115999999</v>
      </c>
      <c r="N15" s="7">
        <f>L15+M15+S15+T15</f>
        <v>1199704.0115999999</v>
      </c>
      <c r="S15" s="9"/>
      <c r="T15" s="9"/>
      <c r="V15" s="17"/>
    </row>
    <row r="16" spans="1:22" ht="22.5" customHeight="1">
      <c r="A16" s="3"/>
      <c r="B16" s="3" t="s">
        <v>2</v>
      </c>
      <c r="C16" s="16"/>
      <c r="D16" s="16"/>
      <c r="E16" s="7"/>
      <c r="F16" s="6"/>
      <c r="G16" s="7"/>
      <c r="H16" s="7">
        <f>H15</f>
        <v>1473.25</v>
      </c>
      <c r="I16" s="7">
        <f>I15</f>
        <v>88.395</v>
      </c>
      <c r="J16" s="6" t="s">
        <v>10</v>
      </c>
      <c r="K16" s="6" t="s">
        <v>10</v>
      </c>
      <c r="L16" s="7"/>
      <c r="M16" s="7"/>
      <c r="N16" s="7">
        <f>N15</f>
        <v>1199704.0115999999</v>
      </c>
      <c r="S16" s="9"/>
      <c r="T16" s="9"/>
      <c r="V16" s="4"/>
    </row>
    <row r="17" spans="1:22" ht="22.5" customHeight="1">
      <c r="A17" s="4"/>
      <c r="B17" s="4"/>
      <c r="C17" s="14"/>
      <c r="D17" s="14"/>
      <c r="E17" s="8"/>
      <c r="F17" s="8"/>
      <c r="G17" s="8"/>
      <c r="H17" s="8"/>
      <c r="I17" s="8"/>
      <c r="J17" s="8"/>
      <c r="K17" s="8"/>
      <c r="L17" s="9"/>
      <c r="M17" s="9"/>
      <c r="N17" s="9"/>
      <c r="S17" s="9"/>
      <c r="T17" s="9"/>
      <c r="V17" s="4"/>
    </row>
    <row r="18" spans="1:22" ht="90" customHeight="1">
      <c r="A18" s="1" t="s">
        <v>0</v>
      </c>
      <c r="B18" s="1" t="s">
        <v>4</v>
      </c>
      <c r="C18" s="1" t="s">
        <v>1</v>
      </c>
      <c r="D18" s="1" t="s">
        <v>14</v>
      </c>
      <c r="E18" s="1" t="s">
        <v>15</v>
      </c>
      <c r="F18" s="1" t="s">
        <v>16</v>
      </c>
      <c r="G18" s="1"/>
      <c r="H18" s="1" t="s">
        <v>17</v>
      </c>
      <c r="I18" s="1" t="s">
        <v>18</v>
      </c>
      <c r="J18" s="1" t="s">
        <v>25</v>
      </c>
      <c r="K18" s="1" t="s">
        <v>26</v>
      </c>
      <c r="L18" s="1" t="s">
        <v>30</v>
      </c>
      <c r="M18" s="1" t="s">
        <v>31</v>
      </c>
      <c r="N18" s="1" t="s">
        <v>32</v>
      </c>
      <c r="S18" s="2"/>
      <c r="T18" s="2"/>
      <c r="V18" s="2"/>
    </row>
    <row r="19" spans="1:22" ht="46.5" customHeight="1">
      <c r="A19" s="3" t="s">
        <v>9</v>
      </c>
      <c r="B19" s="1" t="str">
        <f>B15</f>
        <v>ул.Хрустальная 43а</v>
      </c>
      <c r="C19" s="1" t="str">
        <f>C15</f>
        <v>Котельная ЮРК</v>
      </c>
      <c r="D19" s="16">
        <f>D15</f>
        <v>415</v>
      </c>
      <c r="E19" s="7">
        <f>E15</f>
        <v>3.55</v>
      </c>
      <c r="F19" s="6">
        <f>F15</f>
        <v>0.213</v>
      </c>
      <c r="G19" s="7"/>
      <c r="H19" s="7">
        <f>D19*E19</f>
        <v>1473.25</v>
      </c>
      <c r="I19" s="7">
        <f>D19*F19</f>
        <v>88.395</v>
      </c>
      <c r="J19" s="7">
        <v>21.84</v>
      </c>
      <c r="K19" s="7">
        <v>1981.81</v>
      </c>
      <c r="L19" s="7">
        <f>H19*J19*6</f>
        <v>193054.68</v>
      </c>
      <c r="M19" s="7">
        <f>I19*K19*6</f>
        <v>1051092.5696999999</v>
      </c>
      <c r="N19" s="7">
        <f>L19+M19+S19+T19</f>
        <v>1244147.2496999998</v>
      </c>
      <c r="S19" s="9"/>
      <c r="T19" s="9"/>
      <c r="V19" s="17"/>
    </row>
    <row r="20" spans="1:22" ht="22.5" customHeight="1">
      <c r="A20" s="3"/>
      <c r="B20" s="3" t="s">
        <v>2</v>
      </c>
      <c r="C20" s="16"/>
      <c r="D20" s="16"/>
      <c r="E20" s="7"/>
      <c r="F20" s="6"/>
      <c r="G20" s="7"/>
      <c r="H20" s="7">
        <f>H19</f>
        <v>1473.25</v>
      </c>
      <c r="I20" s="7">
        <f>I19</f>
        <v>88.395</v>
      </c>
      <c r="J20" s="6" t="s">
        <v>10</v>
      </c>
      <c r="K20" s="6" t="s">
        <v>10</v>
      </c>
      <c r="L20" s="7"/>
      <c r="M20" s="7"/>
      <c r="N20" s="7">
        <f>N19</f>
        <v>1244147.2496999998</v>
      </c>
      <c r="S20" s="9"/>
      <c r="T20" s="9"/>
      <c r="V20" s="4"/>
    </row>
    <row r="21" spans="1:22" ht="22.5" customHeight="1">
      <c r="A21" s="4"/>
      <c r="B21" s="4"/>
      <c r="C21" s="14"/>
      <c r="D21" s="14"/>
      <c r="E21" s="8"/>
      <c r="F21" s="8"/>
      <c r="G21" s="8"/>
      <c r="H21" s="9"/>
      <c r="I21" s="9"/>
      <c r="J21" s="8"/>
      <c r="K21" s="8"/>
      <c r="L21" s="9"/>
      <c r="M21" s="9"/>
      <c r="N21" s="9"/>
      <c r="S21" s="9"/>
      <c r="T21" s="9"/>
      <c r="V21" s="4"/>
    </row>
    <row r="22" spans="1:22" ht="22.5" customHeight="1">
      <c r="A22" s="33" t="s">
        <v>21</v>
      </c>
      <c r="B22" s="34"/>
      <c r="C22" s="35"/>
      <c r="D22" s="16">
        <f>D15</f>
        <v>415</v>
      </c>
      <c r="E22" s="6"/>
      <c r="F22" s="6"/>
      <c r="G22" s="6"/>
      <c r="H22" s="7">
        <f>H20*12</f>
        <v>17679</v>
      </c>
      <c r="I22" s="7">
        <f>I20*12</f>
        <v>1060.74</v>
      </c>
      <c r="J22" s="6"/>
      <c r="K22" s="6"/>
      <c r="L22" s="7">
        <f>L15+L19</f>
        <v>375148.38</v>
      </c>
      <c r="M22" s="7">
        <f>M15+M19</f>
        <v>2068702.8812999998</v>
      </c>
      <c r="N22" s="7">
        <f>N16+N20</f>
        <v>2443851.2612999994</v>
      </c>
      <c r="S22" s="9"/>
      <c r="T22" s="9"/>
      <c r="V22" s="4"/>
    </row>
    <row r="23" spans="1:15" ht="22.5" customHeight="1">
      <c r="A23" s="4"/>
      <c r="B23" s="4"/>
      <c r="C23" s="14"/>
      <c r="D23" s="14"/>
      <c r="E23" s="8"/>
      <c r="F23" s="8"/>
      <c r="G23" s="8"/>
      <c r="H23" s="8"/>
      <c r="I23" s="8"/>
      <c r="J23" s="8"/>
      <c r="K23" s="8"/>
      <c r="L23" s="9"/>
      <c r="M23" s="9"/>
      <c r="N23" s="9"/>
      <c r="O23" s="4"/>
    </row>
    <row r="24" spans="3:14" s="27" customFormat="1" ht="24.75">
      <c r="C24" s="25"/>
      <c r="D24" s="25"/>
      <c r="E24" s="25"/>
      <c r="G24" s="24"/>
      <c r="H24" s="24"/>
      <c r="K24" s="26"/>
      <c r="M24" s="32" t="s">
        <v>34</v>
      </c>
      <c r="N24" s="26">
        <f>J12+N22</f>
        <v>5872006.825615713</v>
      </c>
    </row>
    <row r="26" spans="1:14" s="30" customFormat="1" ht="24.75">
      <c r="A26" s="28" t="s">
        <v>38</v>
      </c>
      <c r="B26" s="29"/>
      <c r="I26" s="29"/>
      <c r="J26" s="28" t="s">
        <v>36</v>
      </c>
      <c r="K26" s="29"/>
      <c r="N26" s="29"/>
    </row>
    <row r="27" spans="1:11" s="30" customFormat="1" ht="24.75">
      <c r="A27" s="29"/>
      <c r="B27" s="29"/>
      <c r="K27" s="29"/>
    </row>
    <row r="28" spans="1:11" s="30" customFormat="1" ht="24.75">
      <c r="A28" s="29"/>
      <c r="B28" s="29"/>
      <c r="K28" s="29"/>
    </row>
    <row r="29" spans="1:10" s="30" customFormat="1" ht="24.75">
      <c r="A29" s="28" t="s">
        <v>40</v>
      </c>
      <c r="B29" s="29"/>
      <c r="I29" s="31"/>
      <c r="J29" s="28" t="s">
        <v>37</v>
      </c>
    </row>
    <row r="30" spans="1:11" s="30" customFormat="1" ht="24.75">
      <c r="A30" s="29" t="s">
        <v>35</v>
      </c>
      <c r="B30" s="29"/>
      <c r="F30" s="31"/>
      <c r="G30" s="31"/>
      <c r="H30" s="31"/>
      <c r="I30" s="31"/>
      <c r="J30" s="28" t="s">
        <v>35</v>
      </c>
      <c r="K30" s="29"/>
    </row>
    <row r="33" spans="1:2" ht="21">
      <c r="A33" s="18" t="s">
        <v>41</v>
      </c>
      <c r="B33" s="15"/>
    </row>
    <row r="34" ht="21">
      <c r="B34" s="15"/>
    </row>
    <row r="35" spans="1:2" ht="21">
      <c r="A35" s="15"/>
      <c r="B35" s="15"/>
    </row>
  </sheetData>
  <sheetProtection/>
  <mergeCells count="2">
    <mergeCell ref="A22:C22"/>
    <mergeCell ref="A1:N1"/>
  </mergeCells>
  <printOptions/>
  <pageMargins left="0.27" right="0.18" top="0.18" bottom="0.22" header="0.18" footer="0.2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2016-01-21T05:51:13Z</cp:lastPrinted>
  <dcterms:created xsi:type="dcterms:W3CDTF">2004-11-06T05:14:19Z</dcterms:created>
  <dcterms:modified xsi:type="dcterms:W3CDTF">2016-01-21T05:51:17Z</dcterms:modified>
  <cp:category/>
  <cp:version/>
  <cp:contentType/>
  <cp:contentStatus/>
</cp:coreProperties>
</file>