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'Sheet1'!$A$1:$P$239</definedName>
  </definedNames>
  <calcPr fullCalcOnLoad="1"/>
</workbook>
</file>

<file path=xl/sharedStrings.xml><?xml version="1.0" encoding="utf-8"?>
<sst xmlns="http://schemas.openxmlformats.org/spreadsheetml/2006/main" count="691" uniqueCount="218">
  <si>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</si>
  <si>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</si>
  <si>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</si>
  <si>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</si>
  <si>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</si>
  <si>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</si>
  <si>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</si>
  <si>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Гкал в месяц</t>
  </si>
  <si>
    <t>Гкал с января по апрель</t>
  </si>
  <si>
    <t>Тариф с учетом НДС руб./Гкал.</t>
  </si>
  <si>
    <t>Сумма с января по апрель (руб.)</t>
  </si>
  <si>
    <t>1</t>
  </si>
  <si>
    <t>пер.Ак.Павлова 10</t>
  </si>
  <si>
    <t>Котельная Электромаш</t>
  </si>
  <si>
    <t>2</t>
  </si>
  <si>
    <t>пр.Менделеева 1</t>
  </si>
  <si>
    <t>Котельная Заволжье 4</t>
  </si>
  <si>
    <t>3</t>
  </si>
  <si>
    <t>пр.Менделеева 11</t>
  </si>
  <si>
    <t>4</t>
  </si>
  <si>
    <t>пр.Менделеева 4</t>
  </si>
  <si>
    <t>5</t>
  </si>
  <si>
    <t>пр.Менделеева 6</t>
  </si>
  <si>
    <t>6</t>
  </si>
  <si>
    <t>пр.Менделеева 8</t>
  </si>
  <si>
    <t>7</t>
  </si>
  <si>
    <t>пр.Сиреневый 10</t>
  </si>
  <si>
    <t>8</t>
  </si>
  <si>
    <t>пр.Сиреневый 12</t>
  </si>
  <si>
    <t>9</t>
  </si>
  <si>
    <t>пр.Сиреневый 3</t>
  </si>
  <si>
    <t>10</t>
  </si>
  <si>
    <t>пр.Сиреневый 6</t>
  </si>
  <si>
    <t>11</t>
  </si>
  <si>
    <t>ул.1 МТС 4</t>
  </si>
  <si>
    <t>12</t>
  </si>
  <si>
    <t>ул.1 МТС 6</t>
  </si>
  <si>
    <t>13</t>
  </si>
  <si>
    <t>ул.40 лет Октября 13</t>
  </si>
  <si>
    <t>14</t>
  </si>
  <si>
    <t>ул.40 лет Октября 15</t>
  </si>
  <si>
    <t>15</t>
  </si>
  <si>
    <t>ул.40 лет Октября 25</t>
  </si>
  <si>
    <t>16</t>
  </si>
  <si>
    <t>ул.40 лет Октября 31</t>
  </si>
  <si>
    <t>17</t>
  </si>
  <si>
    <t>ул.40 лет Октября 33</t>
  </si>
  <si>
    <t>18</t>
  </si>
  <si>
    <t>ул.40 лет Октября 35</t>
  </si>
  <si>
    <t>19</t>
  </si>
  <si>
    <t>ул.40 лет Октября 9</t>
  </si>
  <si>
    <t>20</t>
  </si>
  <si>
    <t>ул.Ак.Павлова 101 корп.3</t>
  </si>
  <si>
    <t>21</t>
  </si>
  <si>
    <t>ул.Ак.Павлова 107</t>
  </si>
  <si>
    <t>22</t>
  </si>
  <si>
    <t>ул.Ак.Павлова 109</t>
  </si>
  <si>
    <t>23</t>
  </si>
  <si>
    <t>ул.Ак.Павлова 18</t>
  </si>
  <si>
    <t>Котельная Арсенал</t>
  </si>
  <si>
    <t>24</t>
  </si>
  <si>
    <t>ул.Ак.Павлова 32</t>
  </si>
  <si>
    <t>25</t>
  </si>
  <si>
    <t>ул.Ак.Павлова 34</t>
  </si>
  <si>
    <t>26</t>
  </si>
  <si>
    <t>ул.Ак.Павлова 59</t>
  </si>
  <si>
    <t>27</t>
  </si>
  <si>
    <t>ул.Ак.Павлова 73</t>
  </si>
  <si>
    <t>28</t>
  </si>
  <si>
    <t>ул.Ак.Павлова 75</t>
  </si>
  <si>
    <t>29</t>
  </si>
  <si>
    <t>ул.Ак.Павлова 77</t>
  </si>
  <si>
    <t>30</t>
  </si>
  <si>
    <t>ул.Ак.Павлова 79</t>
  </si>
  <si>
    <t>31</t>
  </si>
  <si>
    <t>ул.Ак.Павлова 81</t>
  </si>
  <si>
    <t>32</t>
  </si>
  <si>
    <t>ул.Ак.Павлова 83а</t>
  </si>
  <si>
    <t>33</t>
  </si>
  <si>
    <t>ул.Балтийская 1</t>
  </si>
  <si>
    <t>34</t>
  </si>
  <si>
    <t>ул.Балтийская 10</t>
  </si>
  <si>
    <t>35</t>
  </si>
  <si>
    <t>ул.Балтийская 11</t>
  </si>
  <si>
    <t>36</t>
  </si>
  <si>
    <t>ул.Балтийская 12</t>
  </si>
  <si>
    <t>37</t>
  </si>
  <si>
    <t>ул.Балтийская 13</t>
  </si>
  <si>
    <t>38</t>
  </si>
  <si>
    <t>ул.Балтийская 14</t>
  </si>
  <si>
    <t>39</t>
  </si>
  <si>
    <t>ул.Балтийская 15</t>
  </si>
  <si>
    <t>40</t>
  </si>
  <si>
    <t>ул.Балтийская 16</t>
  </si>
  <si>
    <t>41</t>
  </si>
  <si>
    <t>ул.Балтийская 17</t>
  </si>
  <si>
    <t>42</t>
  </si>
  <si>
    <t>ул.Балтийская 18</t>
  </si>
  <si>
    <t>43</t>
  </si>
  <si>
    <t>ул.Балтийская 19</t>
  </si>
  <si>
    <t>44</t>
  </si>
  <si>
    <t>ул.Балтийская 2</t>
  </si>
  <si>
    <t>45</t>
  </si>
  <si>
    <t>ул.Балтийская 20</t>
  </si>
  <si>
    <t>46</t>
  </si>
  <si>
    <t>ул.Балтийская 21</t>
  </si>
  <si>
    <t>47</t>
  </si>
  <si>
    <t>ул.Балтийская 22</t>
  </si>
  <si>
    <t>48</t>
  </si>
  <si>
    <t>ул.Балтийская 23</t>
  </si>
  <si>
    <t>49</t>
  </si>
  <si>
    <t>ул.Балтийская 24</t>
  </si>
  <si>
    <t>50</t>
  </si>
  <si>
    <t>ул.Балтийская 26</t>
  </si>
  <si>
    <t>51</t>
  </si>
  <si>
    <t>ул.Балтийская 3</t>
  </si>
  <si>
    <t>52</t>
  </si>
  <si>
    <t>ул.Балтийская 3а</t>
  </si>
  <si>
    <t>53</t>
  </si>
  <si>
    <t>ул.Балтийская 4</t>
  </si>
  <si>
    <t>54</t>
  </si>
  <si>
    <t>ул.Балтийская 5</t>
  </si>
  <si>
    <t>55</t>
  </si>
  <si>
    <t>ул.Балтийская 7</t>
  </si>
  <si>
    <t>56</t>
  </si>
  <si>
    <t>ул.Балтийская 8</t>
  </si>
  <si>
    <t>57</t>
  </si>
  <si>
    <t>ул.Балтийская 9</t>
  </si>
  <si>
    <t>58</t>
  </si>
  <si>
    <t>ул.Вр.Михайлова 31</t>
  </si>
  <si>
    <t>59</t>
  </si>
  <si>
    <t>ул.Вр.Михайлова 33</t>
  </si>
  <si>
    <t>60</t>
  </si>
  <si>
    <t>ул.Вр.Михайлова 35</t>
  </si>
  <si>
    <t>61</t>
  </si>
  <si>
    <t>ул.Вр.Михайлова 37</t>
  </si>
  <si>
    <t>62</t>
  </si>
  <si>
    <t>ул.Вр.Михайлова 41</t>
  </si>
  <si>
    <t>63</t>
  </si>
  <si>
    <t>ул.Вр.Михайлова 41а</t>
  </si>
  <si>
    <t>64</t>
  </si>
  <si>
    <t>ул.Вр.Михайлова 43</t>
  </si>
  <si>
    <t>65</t>
  </si>
  <si>
    <t>ул.Вр.Михайлова 43а</t>
  </si>
  <si>
    <t>66</t>
  </si>
  <si>
    <t>ул.Вр.Михайлова 45</t>
  </si>
  <si>
    <t>67</t>
  </si>
  <si>
    <t>ул.Вр.Михайлова 47</t>
  </si>
  <si>
    <t>68</t>
  </si>
  <si>
    <t>ул.Вр.Михайлова 49</t>
  </si>
  <si>
    <t>69</t>
  </si>
  <si>
    <t>ул.Мостостроителей 18</t>
  </si>
  <si>
    <t>Котельная МО-121</t>
  </si>
  <si>
    <t>70</t>
  </si>
  <si>
    <t>ул.Мостостроителей 19</t>
  </si>
  <si>
    <t>71</t>
  </si>
  <si>
    <t>ул.Мостостроителей 2</t>
  </si>
  <si>
    <t>72</t>
  </si>
  <si>
    <t>ул.Мостостроителей 24</t>
  </si>
  <si>
    <t>73</t>
  </si>
  <si>
    <t>ул.Мостостроителей 25</t>
  </si>
  <si>
    <t>74</t>
  </si>
  <si>
    <t>ул.Мостостроителей 27</t>
  </si>
  <si>
    <t>75</t>
  </si>
  <si>
    <t>ул.Мостостроителей 30</t>
  </si>
  <si>
    <t>76</t>
  </si>
  <si>
    <t>ул.Мостостроителей 31</t>
  </si>
  <si>
    <t>77</t>
  </si>
  <si>
    <t>ул.Мостостроителей 37</t>
  </si>
  <si>
    <t>78</t>
  </si>
  <si>
    <t>ул.Мостостроителей 42</t>
  </si>
  <si>
    <t>79</t>
  </si>
  <si>
    <t>ул.Мостостроителей 43</t>
  </si>
  <si>
    <t>80</t>
  </si>
  <si>
    <t>ул.Мостостроителей 48</t>
  </si>
  <si>
    <t>81</t>
  </si>
  <si>
    <t>ул.Мостостроителей 49</t>
  </si>
  <si>
    <t>82</t>
  </si>
  <si>
    <t>ул.Мостостроителей 55</t>
  </si>
  <si>
    <t>83</t>
  </si>
  <si>
    <t>ул.Мостостроителей 58</t>
  </si>
  <si>
    <t>84</t>
  </si>
  <si>
    <t>ул.Мостостроителей 60</t>
  </si>
  <si>
    <t>85</t>
  </si>
  <si>
    <t>ул.Тельмана 1</t>
  </si>
  <si>
    <t>86</t>
  </si>
  <si>
    <t>ул.Тельмана 13</t>
  </si>
  <si>
    <t>87</t>
  </si>
  <si>
    <t>ул.Тельмана 14</t>
  </si>
  <si>
    <t>88</t>
  </si>
  <si>
    <t>ул.Тельмана 18</t>
  </si>
  <si>
    <t>89</t>
  </si>
  <si>
    <t>ул.Тельмана 2</t>
  </si>
  <si>
    <t>Итого:</t>
  </si>
  <si>
    <t>---</t>
  </si>
  <si>
    <t>Гкал с октября по декабрь</t>
  </si>
  <si>
    <t>Сумма с октября по декабрь (руб.)</t>
  </si>
  <si>
    <t>Итого отопления в отопительный период (семь месяцев):</t>
  </si>
  <si>
    <t>Горячее водоснабжение</t>
  </si>
  <si>
    <t>Кол-во человек</t>
  </si>
  <si>
    <t>Норматив потребления куб.м. / на 1 человека в месяц</t>
  </si>
  <si>
    <t>Норматив потребления Гкалл / на 1 человека в месяц</t>
  </si>
  <si>
    <t>куб.м. в месяц</t>
  </si>
  <si>
    <t>Гкал в  месяц</t>
  </si>
  <si>
    <t>Тариф с учетом НДС руб./куб.м</t>
  </si>
  <si>
    <t>Тариф с учетом НДС руб./Гкал</t>
  </si>
  <si>
    <t>Сумма с января по июнь руб/куб.м.</t>
  </si>
  <si>
    <t>Сумма с января по июнь руб/Гкал</t>
  </si>
  <si>
    <t>Сумма с января по июнь</t>
  </si>
  <si>
    <t>Итого ГВС в год:</t>
  </si>
  <si>
    <t>Итого по договору:</t>
  </si>
  <si>
    <t>Приложение №1 к дополнительному соглашению от 11.01.2016г. к договору теплоснабжения № 921 от 19.09.07г.</t>
  </si>
  <si>
    <t>"Потребитель":</t>
  </si>
  <si>
    <t>исп. А.В.Шишкина, тел. 32-83-01</t>
  </si>
  <si>
    <t>"Теплоснабжающая организация":</t>
  </si>
  <si>
    <t>_____________ / С.Н.Тарасов /</t>
  </si>
  <si>
    <t>М.П.</t>
  </si>
  <si>
    <t>______________ / Э.Б.Эргашев 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</si>
</sst>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"/>
    <numFmt numFmtId="167" formatCode="0.0000"/>
    <numFmt numFmtId="168" formatCode="#,##0.0"/>
  </numFmts>
  <fonts count="10">
    <font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3" fontId="2" fillId="0" borderId="1" xfId="0" applyFont="1" applyBorder="1" applyAlignment="1">
      <alignment horizontal="right"/>
    </xf>
    <xf numFmtId="4" fontId="2" fillId="0" borderId="1" xfId="0" applyFont="1" applyBorder="1" applyAlignment="1">
      <alignment horizontal="right"/>
    </xf>
    <xf numFmtId="2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" fontId="2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right"/>
    </xf>
    <xf numFmtId="4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4" fontId="5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 vertical="center"/>
    </xf>
    <xf numFmtId="4" fontId="5" fillId="0" borderId="0" xfId="0" applyFont="1" applyBorder="1" applyAlignment="1">
      <alignment horizontal="right"/>
    </xf>
    <xf numFmtId="4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5" fillId="0" borderId="1" xfId="0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9"/>
  <sheetViews>
    <sheetView tabSelected="1" view="pageBreakPreview" zoomScaleSheetLayoutView="100" workbookViewId="0" topLeftCell="A212">
      <selection activeCell="G229" sqref="G229"/>
    </sheetView>
  </sheetViews>
  <sheetFormatPr defaultColWidth="9.33203125" defaultRowHeight="11.25" outlineLevelCol="1"/>
  <cols>
    <col min="1" max="1" width="5.5" style="2" customWidth="1"/>
    <col min="2" max="2" width="28.83203125" style="2" customWidth="1"/>
    <col min="3" max="3" width="10.33203125" style="2" customWidth="1"/>
    <col min="4" max="4" width="13.16015625" style="2" customWidth="1"/>
    <col min="5" max="5" width="9.83203125" style="2" customWidth="1"/>
    <col min="6" max="6" width="17" style="2" customWidth="1"/>
    <col min="7" max="7" width="13.66015625" style="2" customWidth="1"/>
    <col min="8" max="8" width="16" style="2" hidden="1" customWidth="1" outlineLevel="1"/>
    <col min="9" max="9" width="2.5" style="2" hidden="1" customWidth="1" outlineLevel="1"/>
    <col min="10" max="10" width="13" style="2" customWidth="1" collapsed="1"/>
    <col min="11" max="11" width="14.83203125" style="2" customWidth="1"/>
    <col min="12" max="12" width="14.16015625" style="2" customWidth="1"/>
    <col min="13" max="13" width="15.33203125" style="2" customWidth="1"/>
    <col min="14" max="14" width="11.66015625" style="2" customWidth="1"/>
    <col min="15" max="15" width="15" style="2" customWidth="1"/>
    <col min="16" max="16" width="15.66015625" style="2" customWidth="1"/>
    <col min="17" max="18" width="12" style="2" customWidth="1"/>
    <col min="19" max="16384" width="10.33203125" style="2" customWidth="1"/>
  </cols>
  <sheetData>
    <row r="1" spans="1:18" ht="15" customHeight="1">
      <c r="A1" s="38" t="s">
        <v>211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1"/>
      <c r="Q1" s="1"/>
      <c r="R1" s="1"/>
    </row>
    <row r="3" ht="13.5">
      <c r="L3" s="3" t="s">
        <v>0</v>
      </c>
    </row>
    <row r="4" spans="1:12" ht="120">
      <c r="A4" s="4" t="s">
        <v>1</v>
      </c>
      <c r="B4" s="4" t="s">
        <v>2</v>
      </c>
      <c r="C4" s="40" t="s">
        <v>3</v>
      </c>
      <c r="D4" s="40"/>
      <c r="E4" s="4" t="s">
        <v>4</v>
      </c>
      <c r="F4" s="4" t="s">
        <v>5</v>
      </c>
      <c r="G4" s="4" t="s">
        <v>6</v>
      </c>
      <c r="H4" s="4"/>
      <c r="I4" s="4" t="s">
        <v>7</v>
      </c>
      <c r="J4" s="4" t="s">
        <v>8</v>
      </c>
      <c r="K4" s="4" t="s">
        <v>9</v>
      </c>
      <c r="L4" s="4" t="s">
        <v>10</v>
      </c>
    </row>
    <row r="5" spans="1:12" ht="11.25">
      <c r="A5" s="5" t="s">
        <v>11</v>
      </c>
      <c r="B5" s="6" t="s">
        <v>12</v>
      </c>
      <c r="C5" s="41" t="s">
        <v>13</v>
      </c>
      <c r="D5" s="41"/>
      <c r="E5" s="7">
        <v>106180</v>
      </c>
      <c r="F5" s="8">
        <v>1511.35</v>
      </c>
      <c r="G5" s="9">
        <v>0.19</v>
      </c>
      <c r="H5" s="9"/>
      <c r="I5" s="23">
        <f>F5*G5/7</f>
        <v>41.02235714285714</v>
      </c>
      <c r="J5" s="23">
        <f>I5*4</f>
        <v>164.08942857142856</v>
      </c>
      <c r="K5" s="8">
        <v>1918.68</v>
      </c>
      <c r="L5" s="8">
        <f>J5*K5</f>
        <v>314835.1048114286</v>
      </c>
    </row>
    <row r="6" spans="1:12" ht="11.25">
      <c r="A6" s="5" t="s">
        <v>14</v>
      </c>
      <c r="B6" s="6" t="s">
        <v>15</v>
      </c>
      <c r="C6" s="41" t="s">
        <v>16</v>
      </c>
      <c r="D6" s="41"/>
      <c r="E6" s="7">
        <v>270460</v>
      </c>
      <c r="F6" s="8">
        <v>2917.52</v>
      </c>
      <c r="G6" s="9">
        <v>0.19</v>
      </c>
      <c r="H6" s="9"/>
      <c r="I6" s="23">
        <f aca="true" t="shared" si="0" ref="I6:I69">F6*G6/7</f>
        <v>79.18982857142858</v>
      </c>
      <c r="J6" s="23">
        <f aca="true" t="shared" si="1" ref="J6:J69">I6*4</f>
        <v>316.7593142857143</v>
      </c>
      <c r="K6" s="8">
        <v>1918.68</v>
      </c>
      <c r="L6" s="8">
        <f aca="true" t="shared" si="2" ref="L6:L69">J6*K6</f>
        <v>607759.7611337143</v>
      </c>
    </row>
    <row r="7" spans="1:12" ht="11.25">
      <c r="A7" s="5" t="s">
        <v>17</v>
      </c>
      <c r="B7" s="6" t="s">
        <v>18</v>
      </c>
      <c r="C7" s="41" t="s">
        <v>16</v>
      </c>
      <c r="D7" s="41"/>
      <c r="E7" s="7">
        <v>248200</v>
      </c>
      <c r="F7" s="8">
        <v>2882.14</v>
      </c>
      <c r="G7" s="9">
        <v>0.19</v>
      </c>
      <c r="H7" s="9"/>
      <c r="I7" s="23">
        <f t="shared" si="0"/>
        <v>78.22951428571427</v>
      </c>
      <c r="J7" s="23">
        <f t="shared" si="1"/>
        <v>312.9180571428571</v>
      </c>
      <c r="K7" s="8">
        <v>1918.68</v>
      </c>
      <c r="L7" s="8">
        <f t="shared" si="2"/>
        <v>600389.6178788571</v>
      </c>
    </row>
    <row r="8" spans="1:12" ht="11.25">
      <c r="A8" s="5" t="s">
        <v>19</v>
      </c>
      <c r="B8" s="6" t="s">
        <v>20</v>
      </c>
      <c r="C8" s="41" t="s">
        <v>16</v>
      </c>
      <c r="D8" s="41"/>
      <c r="E8" s="7">
        <v>260700</v>
      </c>
      <c r="F8" s="8">
        <v>3875.8</v>
      </c>
      <c r="G8" s="9">
        <v>0.19</v>
      </c>
      <c r="H8" s="9"/>
      <c r="I8" s="23">
        <f t="shared" si="0"/>
        <v>105.20028571428573</v>
      </c>
      <c r="J8" s="23">
        <f t="shared" si="1"/>
        <v>420.8011428571429</v>
      </c>
      <c r="K8" s="8">
        <v>1918.68</v>
      </c>
      <c r="L8" s="8">
        <f t="shared" si="2"/>
        <v>807382.736777143</v>
      </c>
    </row>
    <row r="9" spans="1:12" ht="11.25">
      <c r="A9" s="5" t="s">
        <v>21</v>
      </c>
      <c r="B9" s="6" t="s">
        <v>22</v>
      </c>
      <c r="C9" s="41" t="s">
        <v>16</v>
      </c>
      <c r="D9" s="41"/>
      <c r="E9" s="7">
        <v>260700</v>
      </c>
      <c r="F9" s="8">
        <v>3922.45</v>
      </c>
      <c r="G9" s="9">
        <v>0.19</v>
      </c>
      <c r="H9" s="9"/>
      <c r="I9" s="23">
        <f t="shared" si="0"/>
        <v>106.4665</v>
      </c>
      <c r="J9" s="23">
        <f t="shared" si="1"/>
        <v>425.866</v>
      </c>
      <c r="K9" s="8">
        <v>1918.68</v>
      </c>
      <c r="L9" s="8">
        <f t="shared" si="2"/>
        <v>817100.57688</v>
      </c>
    </row>
    <row r="10" spans="1:12" ht="11.25">
      <c r="A10" s="5" t="s">
        <v>23</v>
      </c>
      <c r="B10" s="6" t="s">
        <v>24</v>
      </c>
      <c r="C10" s="41" t="s">
        <v>16</v>
      </c>
      <c r="D10" s="41"/>
      <c r="E10" s="7">
        <v>260700</v>
      </c>
      <c r="F10" s="8">
        <v>3864.08</v>
      </c>
      <c r="G10" s="9">
        <v>0.19</v>
      </c>
      <c r="H10" s="9"/>
      <c r="I10" s="23">
        <f t="shared" si="0"/>
        <v>104.88217142857143</v>
      </c>
      <c r="J10" s="23">
        <f t="shared" si="1"/>
        <v>419.5286857142857</v>
      </c>
      <c r="K10" s="8">
        <v>1918.68</v>
      </c>
      <c r="L10" s="8">
        <f t="shared" si="2"/>
        <v>804941.2987062858</v>
      </c>
    </row>
    <row r="11" spans="1:12" ht="11.25">
      <c r="A11" s="5" t="s">
        <v>25</v>
      </c>
      <c r="B11" s="6" t="s">
        <v>26</v>
      </c>
      <c r="C11" s="41" t="s">
        <v>16</v>
      </c>
      <c r="D11" s="41"/>
      <c r="E11" s="7">
        <v>260700</v>
      </c>
      <c r="F11" s="8">
        <v>3847.85</v>
      </c>
      <c r="G11" s="9">
        <v>0.19</v>
      </c>
      <c r="H11" s="9"/>
      <c r="I11" s="23">
        <f t="shared" si="0"/>
        <v>104.44164285714285</v>
      </c>
      <c r="J11" s="23">
        <f t="shared" si="1"/>
        <v>417.7665714285714</v>
      </c>
      <c r="K11" s="8">
        <v>1918.68</v>
      </c>
      <c r="L11" s="8">
        <f t="shared" si="2"/>
        <v>801560.3652685714</v>
      </c>
    </row>
    <row r="12" spans="1:12" ht="11.25">
      <c r="A12" s="5" t="s">
        <v>27</v>
      </c>
      <c r="B12" s="6" t="s">
        <v>28</v>
      </c>
      <c r="C12" s="41" t="s">
        <v>16</v>
      </c>
      <c r="D12" s="41"/>
      <c r="E12" s="7">
        <v>196200</v>
      </c>
      <c r="F12" s="8">
        <v>2918.97</v>
      </c>
      <c r="G12" s="9">
        <v>0.19</v>
      </c>
      <c r="H12" s="9"/>
      <c r="I12" s="23">
        <f t="shared" si="0"/>
        <v>79.2291857142857</v>
      </c>
      <c r="J12" s="23">
        <f t="shared" si="1"/>
        <v>316.9167428571428</v>
      </c>
      <c r="K12" s="8">
        <v>1918.68</v>
      </c>
      <c r="L12" s="8">
        <f t="shared" si="2"/>
        <v>608061.8161851428</v>
      </c>
    </row>
    <row r="13" spans="1:12" ht="11.25">
      <c r="A13" s="5" t="s">
        <v>29</v>
      </c>
      <c r="B13" s="6" t="s">
        <v>30</v>
      </c>
      <c r="C13" s="41" t="s">
        <v>16</v>
      </c>
      <c r="D13" s="41"/>
      <c r="E13" s="7">
        <v>226600</v>
      </c>
      <c r="F13" s="8">
        <v>2922.16</v>
      </c>
      <c r="G13" s="9">
        <v>0.19</v>
      </c>
      <c r="H13" s="9"/>
      <c r="I13" s="23">
        <f t="shared" si="0"/>
        <v>79.31577142857142</v>
      </c>
      <c r="J13" s="23">
        <f t="shared" si="1"/>
        <v>317.2630857142857</v>
      </c>
      <c r="K13" s="8">
        <v>1918.68</v>
      </c>
      <c r="L13" s="8">
        <f t="shared" si="2"/>
        <v>608726.3372982857</v>
      </c>
    </row>
    <row r="14" spans="1:12" ht="11.25">
      <c r="A14" s="5" t="s">
        <v>31</v>
      </c>
      <c r="B14" s="6" t="s">
        <v>32</v>
      </c>
      <c r="C14" s="41" t="s">
        <v>16</v>
      </c>
      <c r="D14" s="41"/>
      <c r="E14" s="7">
        <v>260700</v>
      </c>
      <c r="F14" s="8">
        <v>3872.9</v>
      </c>
      <c r="G14" s="9">
        <v>0.19</v>
      </c>
      <c r="H14" s="9"/>
      <c r="I14" s="23">
        <f t="shared" si="0"/>
        <v>105.12157142857143</v>
      </c>
      <c r="J14" s="23">
        <f t="shared" si="1"/>
        <v>420.4862857142857</v>
      </c>
      <c r="K14" s="8">
        <v>1918.68</v>
      </c>
      <c r="L14" s="8">
        <f t="shared" si="2"/>
        <v>806778.6266742857</v>
      </c>
    </row>
    <row r="15" spans="1:12" ht="11.25">
      <c r="A15" s="5" t="s">
        <v>33</v>
      </c>
      <c r="B15" s="6" t="s">
        <v>34</v>
      </c>
      <c r="C15" s="41" t="s">
        <v>13</v>
      </c>
      <c r="D15" s="41"/>
      <c r="E15" s="7">
        <v>13847</v>
      </c>
      <c r="F15" s="9">
        <v>100.67</v>
      </c>
      <c r="G15" s="9">
        <v>0.19</v>
      </c>
      <c r="H15" s="9"/>
      <c r="I15" s="23">
        <f t="shared" si="0"/>
        <v>2.732471428571429</v>
      </c>
      <c r="J15" s="23">
        <f t="shared" si="1"/>
        <v>10.929885714285716</v>
      </c>
      <c r="K15" s="8">
        <v>1918.68</v>
      </c>
      <c r="L15" s="8">
        <f t="shared" si="2"/>
        <v>20970.95312228572</v>
      </c>
    </row>
    <row r="16" spans="1:12" ht="11.25">
      <c r="A16" s="5" t="s">
        <v>35</v>
      </c>
      <c r="B16" s="6" t="s">
        <v>36</v>
      </c>
      <c r="C16" s="41" t="s">
        <v>13</v>
      </c>
      <c r="D16" s="41"/>
      <c r="E16" s="7">
        <v>13274</v>
      </c>
      <c r="F16" s="9">
        <v>32.49</v>
      </c>
      <c r="G16" s="9">
        <v>0.19</v>
      </c>
      <c r="H16" s="9"/>
      <c r="I16" s="23">
        <f t="shared" si="0"/>
        <v>0.8818714285714286</v>
      </c>
      <c r="J16" s="23">
        <f t="shared" si="1"/>
        <v>3.5274857142857146</v>
      </c>
      <c r="K16" s="8">
        <v>1918.68</v>
      </c>
      <c r="L16" s="8">
        <f t="shared" si="2"/>
        <v>6768.116290285715</v>
      </c>
    </row>
    <row r="17" spans="1:12" ht="11.25">
      <c r="A17" s="5" t="s">
        <v>37</v>
      </c>
      <c r="B17" s="6" t="s">
        <v>38</v>
      </c>
      <c r="C17" s="41" t="s">
        <v>16</v>
      </c>
      <c r="D17" s="41"/>
      <c r="E17" s="7">
        <v>120000</v>
      </c>
      <c r="F17" s="8">
        <v>2616.75</v>
      </c>
      <c r="G17" s="9">
        <v>0.19</v>
      </c>
      <c r="H17" s="9"/>
      <c r="I17" s="23">
        <f t="shared" si="0"/>
        <v>71.02607142857143</v>
      </c>
      <c r="J17" s="23">
        <f t="shared" si="1"/>
        <v>284.1042857142857</v>
      </c>
      <c r="K17" s="8">
        <v>1918.68</v>
      </c>
      <c r="L17" s="8">
        <f t="shared" si="2"/>
        <v>545105.2109142857</v>
      </c>
    </row>
    <row r="18" spans="1:12" ht="11.25">
      <c r="A18" s="5" t="s">
        <v>39</v>
      </c>
      <c r="B18" s="6" t="s">
        <v>40</v>
      </c>
      <c r="C18" s="41" t="s">
        <v>16</v>
      </c>
      <c r="D18" s="41"/>
      <c r="E18" s="7">
        <v>209280</v>
      </c>
      <c r="F18" s="8">
        <v>2510.17</v>
      </c>
      <c r="G18" s="9">
        <v>0.19</v>
      </c>
      <c r="H18" s="9"/>
      <c r="I18" s="23">
        <f t="shared" si="0"/>
        <v>68.13318571428572</v>
      </c>
      <c r="J18" s="23">
        <f t="shared" si="1"/>
        <v>272.53274285714286</v>
      </c>
      <c r="K18" s="8">
        <v>1918.68</v>
      </c>
      <c r="L18" s="8">
        <f t="shared" si="2"/>
        <v>522903.1230651429</v>
      </c>
    </row>
    <row r="19" spans="1:12" ht="11.25">
      <c r="A19" s="5" t="s">
        <v>41</v>
      </c>
      <c r="B19" s="6" t="s">
        <v>42</v>
      </c>
      <c r="C19" s="41" t="s">
        <v>16</v>
      </c>
      <c r="D19" s="41"/>
      <c r="E19" s="7">
        <v>209280</v>
      </c>
      <c r="F19" s="8">
        <v>2610.83</v>
      </c>
      <c r="G19" s="9">
        <v>0.19</v>
      </c>
      <c r="H19" s="9"/>
      <c r="I19" s="23">
        <f t="shared" si="0"/>
        <v>70.86538571428572</v>
      </c>
      <c r="J19" s="23">
        <f t="shared" si="1"/>
        <v>283.4615428571429</v>
      </c>
      <c r="K19" s="8">
        <v>1918.68</v>
      </c>
      <c r="L19" s="8">
        <f t="shared" si="2"/>
        <v>543871.9930491429</v>
      </c>
    </row>
    <row r="20" spans="1:12" ht="11.25">
      <c r="A20" s="5" t="s">
        <v>43</v>
      </c>
      <c r="B20" s="6" t="s">
        <v>44</v>
      </c>
      <c r="C20" s="41" t="s">
        <v>16</v>
      </c>
      <c r="D20" s="41"/>
      <c r="E20" s="7">
        <v>209280</v>
      </c>
      <c r="F20" s="8">
        <v>2903.48</v>
      </c>
      <c r="G20" s="9">
        <v>0.19</v>
      </c>
      <c r="H20" s="9"/>
      <c r="I20" s="23">
        <f t="shared" si="0"/>
        <v>78.80874285714286</v>
      </c>
      <c r="J20" s="23">
        <f t="shared" si="1"/>
        <v>315.23497142857144</v>
      </c>
      <c r="K20" s="8">
        <v>1918.68</v>
      </c>
      <c r="L20" s="8">
        <f t="shared" si="2"/>
        <v>604835.0349805715</v>
      </c>
    </row>
    <row r="21" spans="1:12" ht="11.25">
      <c r="A21" s="5" t="s">
        <v>45</v>
      </c>
      <c r="B21" s="6" t="s">
        <v>46</v>
      </c>
      <c r="C21" s="41" t="s">
        <v>16</v>
      </c>
      <c r="D21" s="41"/>
      <c r="E21" s="7">
        <v>200099</v>
      </c>
      <c r="F21" s="8">
        <v>2523.47</v>
      </c>
      <c r="G21" s="9">
        <v>0.19</v>
      </c>
      <c r="H21" s="9"/>
      <c r="I21" s="23">
        <f t="shared" si="0"/>
        <v>68.4941857142857</v>
      </c>
      <c r="J21" s="23">
        <f t="shared" si="1"/>
        <v>273.9767428571428</v>
      </c>
      <c r="K21" s="8">
        <v>1918.68</v>
      </c>
      <c r="L21" s="8">
        <f t="shared" si="2"/>
        <v>525673.6969851428</v>
      </c>
    </row>
    <row r="22" spans="1:12" ht="11.25">
      <c r="A22" s="5" t="s">
        <v>47</v>
      </c>
      <c r="B22" s="6" t="s">
        <v>48</v>
      </c>
      <c r="C22" s="41" t="s">
        <v>16</v>
      </c>
      <c r="D22" s="41"/>
      <c r="E22" s="7">
        <v>235340</v>
      </c>
      <c r="F22" s="8">
        <v>2504.31</v>
      </c>
      <c r="G22" s="9">
        <v>0.19</v>
      </c>
      <c r="H22" s="9"/>
      <c r="I22" s="23">
        <f t="shared" si="0"/>
        <v>67.97412857142857</v>
      </c>
      <c r="J22" s="23">
        <f t="shared" si="1"/>
        <v>271.89651428571426</v>
      </c>
      <c r="K22" s="8">
        <v>1918.68</v>
      </c>
      <c r="L22" s="8">
        <f t="shared" si="2"/>
        <v>521682.40402971423</v>
      </c>
    </row>
    <row r="23" spans="1:12" ht="11.25">
      <c r="A23" s="5" t="s">
        <v>49</v>
      </c>
      <c r="B23" s="6" t="s">
        <v>50</v>
      </c>
      <c r="C23" s="41" t="s">
        <v>16</v>
      </c>
      <c r="D23" s="41"/>
      <c r="E23" s="7">
        <v>189886</v>
      </c>
      <c r="F23" s="8">
        <v>2717.67</v>
      </c>
      <c r="G23" s="9">
        <v>0.19</v>
      </c>
      <c r="H23" s="9"/>
      <c r="I23" s="23">
        <f t="shared" si="0"/>
        <v>73.76532857142857</v>
      </c>
      <c r="J23" s="23">
        <f t="shared" si="1"/>
        <v>295.0613142857143</v>
      </c>
      <c r="K23" s="8">
        <v>1918.68</v>
      </c>
      <c r="L23" s="8">
        <f t="shared" si="2"/>
        <v>566128.2424937143</v>
      </c>
    </row>
    <row r="24" spans="1:12" ht="11.25">
      <c r="A24" s="5" t="s">
        <v>51</v>
      </c>
      <c r="B24" s="6" t="s">
        <v>52</v>
      </c>
      <c r="C24" s="41" t="s">
        <v>13</v>
      </c>
      <c r="D24" s="41"/>
      <c r="E24" s="7">
        <v>108250</v>
      </c>
      <c r="F24" s="9">
        <v>792.89</v>
      </c>
      <c r="G24" s="9">
        <v>0.19</v>
      </c>
      <c r="H24" s="9"/>
      <c r="I24" s="23">
        <f t="shared" si="0"/>
        <v>21.5213</v>
      </c>
      <c r="J24" s="23">
        <f t="shared" si="1"/>
        <v>86.0852</v>
      </c>
      <c r="K24" s="8">
        <v>1918.68</v>
      </c>
      <c r="L24" s="8">
        <f t="shared" si="2"/>
        <v>165169.951536</v>
      </c>
    </row>
    <row r="25" spans="1:12" ht="11.25">
      <c r="A25" s="5" t="s">
        <v>53</v>
      </c>
      <c r="B25" s="6" t="s">
        <v>54</v>
      </c>
      <c r="C25" s="41" t="s">
        <v>13</v>
      </c>
      <c r="D25" s="41"/>
      <c r="E25" s="7">
        <v>10000</v>
      </c>
      <c r="F25" s="9">
        <v>132.77</v>
      </c>
      <c r="G25" s="9">
        <v>0.19</v>
      </c>
      <c r="H25" s="9"/>
      <c r="I25" s="23">
        <f t="shared" si="0"/>
        <v>3.6037571428571433</v>
      </c>
      <c r="J25" s="23">
        <f t="shared" si="1"/>
        <v>14.415028571428573</v>
      </c>
      <c r="K25" s="8">
        <v>1918.68</v>
      </c>
      <c r="L25" s="8">
        <f t="shared" si="2"/>
        <v>27657.827019428576</v>
      </c>
    </row>
    <row r="26" spans="1:12" ht="11.25">
      <c r="A26" s="5" t="s">
        <v>55</v>
      </c>
      <c r="B26" s="6" t="s">
        <v>56</v>
      </c>
      <c r="C26" s="41" t="s">
        <v>13</v>
      </c>
      <c r="D26" s="41"/>
      <c r="E26" s="7">
        <v>39117</v>
      </c>
      <c r="F26" s="9">
        <v>407.15</v>
      </c>
      <c r="G26" s="9">
        <v>0.19</v>
      </c>
      <c r="H26" s="9"/>
      <c r="I26" s="23">
        <f t="shared" si="0"/>
        <v>11.051214285714284</v>
      </c>
      <c r="J26" s="23">
        <f t="shared" si="1"/>
        <v>44.204857142857136</v>
      </c>
      <c r="K26" s="8">
        <v>1918.68</v>
      </c>
      <c r="L26" s="8">
        <f t="shared" si="2"/>
        <v>84814.97530285713</v>
      </c>
    </row>
    <row r="27" spans="1:12" ht="11.25">
      <c r="A27" s="5" t="s">
        <v>57</v>
      </c>
      <c r="B27" s="6" t="s">
        <v>58</v>
      </c>
      <c r="C27" s="41" t="s">
        <v>59</v>
      </c>
      <c r="D27" s="41"/>
      <c r="E27" s="7">
        <v>244348</v>
      </c>
      <c r="F27" s="8">
        <v>3408.3</v>
      </c>
      <c r="G27" s="9">
        <v>0.19</v>
      </c>
      <c r="H27" s="9"/>
      <c r="I27" s="23">
        <f t="shared" si="0"/>
        <v>92.511</v>
      </c>
      <c r="J27" s="23">
        <f t="shared" si="1"/>
        <v>370.044</v>
      </c>
      <c r="K27" s="8">
        <v>1918.68</v>
      </c>
      <c r="L27" s="8">
        <f t="shared" si="2"/>
        <v>709996.02192</v>
      </c>
    </row>
    <row r="28" spans="1:12" ht="11.25">
      <c r="A28" s="5" t="s">
        <v>60</v>
      </c>
      <c r="B28" s="6" t="s">
        <v>61</v>
      </c>
      <c r="C28" s="41" t="s">
        <v>13</v>
      </c>
      <c r="D28" s="41"/>
      <c r="E28" s="7">
        <v>106461</v>
      </c>
      <c r="F28" s="8">
        <v>1065.24</v>
      </c>
      <c r="G28" s="9">
        <v>0.19</v>
      </c>
      <c r="H28" s="9"/>
      <c r="I28" s="23">
        <f t="shared" si="0"/>
        <v>28.913657142857144</v>
      </c>
      <c r="J28" s="23">
        <f t="shared" si="1"/>
        <v>115.65462857142857</v>
      </c>
      <c r="K28" s="8">
        <v>1918.68</v>
      </c>
      <c r="L28" s="8">
        <f t="shared" si="2"/>
        <v>221904.22274742858</v>
      </c>
    </row>
    <row r="29" spans="1:12" ht="11.25">
      <c r="A29" s="5" t="s">
        <v>62</v>
      </c>
      <c r="B29" s="6" t="s">
        <v>63</v>
      </c>
      <c r="C29" s="41" t="s">
        <v>13</v>
      </c>
      <c r="D29" s="41"/>
      <c r="E29" s="7">
        <v>82522</v>
      </c>
      <c r="F29" s="9">
        <v>717.16</v>
      </c>
      <c r="G29" s="9">
        <v>0.19</v>
      </c>
      <c r="H29" s="9"/>
      <c r="I29" s="23">
        <f t="shared" si="0"/>
        <v>19.46577142857143</v>
      </c>
      <c r="J29" s="23">
        <f t="shared" si="1"/>
        <v>77.86308571428572</v>
      </c>
      <c r="K29" s="8">
        <v>1918.68</v>
      </c>
      <c r="L29" s="8">
        <f t="shared" si="2"/>
        <v>149394.3452982857</v>
      </c>
    </row>
    <row r="30" spans="1:12" ht="11.25">
      <c r="A30" s="5" t="s">
        <v>64</v>
      </c>
      <c r="B30" s="6" t="s">
        <v>65</v>
      </c>
      <c r="C30" s="41" t="s">
        <v>59</v>
      </c>
      <c r="D30" s="41"/>
      <c r="E30" s="7">
        <v>75195</v>
      </c>
      <c r="F30" s="9">
        <v>632.72</v>
      </c>
      <c r="G30" s="9">
        <v>0.19</v>
      </c>
      <c r="H30" s="9"/>
      <c r="I30" s="23">
        <f t="shared" si="0"/>
        <v>17.173828571428572</v>
      </c>
      <c r="J30" s="23">
        <f t="shared" si="1"/>
        <v>68.69531428571429</v>
      </c>
      <c r="K30" s="8">
        <v>1918.68</v>
      </c>
      <c r="L30" s="8">
        <f t="shared" si="2"/>
        <v>131804.3256137143</v>
      </c>
    </row>
    <row r="31" spans="1:12" ht="11.25">
      <c r="A31" s="5" t="s">
        <v>66</v>
      </c>
      <c r="B31" s="6" t="s">
        <v>67</v>
      </c>
      <c r="C31" s="41" t="s">
        <v>13</v>
      </c>
      <c r="D31" s="41"/>
      <c r="E31" s="7">
        <v>110000</v>
      </c>
      <c r="F31" s="8">
        <v>1105.84</v>
      </c>
      <c r="G31" s="9">
        <v>0.19</v>
      </c>
      <c r="H31" s="9"/>
      <c r="I31" s="23">
        <f t="shared" si="0"/>
        <v>30.015657142857144</v>
      </c>
      <c r="J31" s="23">
        <f t="shared" si="1"/>
        <v>120.06262857142858</v>
      </c>
      <c r="K31" s="8">
        <v>1918.68</v>
      </c>
      <c r="L31" s="8">
        <f t="shared" si="2"/>
        <v>230361.76418742858</v>
      </c>
    </row>
    <row r="32" spans="1:12" ht="11.25">
      <c r="A32" s="5" t="s">
        <v>68</v>
      </c>
      <c r="B32" s="6" t="s">
        <v>69</v>
      </c>
      <c r="C32" s="41" t="s">
        <v>13</v>
      </c>
      <c r="D32" s="41"/>
      <c r="E32" s="7">
        <v>108737</v>
      </c>
      <c r="F32" s="8">
        <v>1125.03</v>
      </c>
      <c r="G32" s="9">
        <v>0.19</v>
      </c>
      <c r="H32" s="9"/>
      <c r="I32" s="23">
        <f t="shared" si="0"/>
        <v>30.53652857142857</v>
      </c>
      <c r="J32" s="23">
        <f t="shared" si="1"/>
        <v>122.14611428571428</v>
      </c>
      <c r="K32" s="8">
        <v>1918.68</v>
      </c>
      <c r="L32" s="8">
        <f t="shared" si="2"/>
        <v>234359.30655771427</v>
      </c>
    </row>
    <row r="33" spans="1:12" ht="11.25">
      <c r="A33" s="5" t="s">
        <v>70</v>
      </c>
      <c r="B33" s="6" t="s">
        <v>71</v>
      </c>
      <c r="C33" s="41" t="s">
        <v>13</v>
      </c>
      <c r="D33" s="41"/>
      <c r="E33" s="7">
        <v>81518</v>
      </c>
      <c r="F33" s="8">
        <v>1110.33</v>
      </c>
      <c r="G33" s="9">
        <v>0.19</v>
      </c>
      <c r="H33" s="9"/>
      <c r="I33" s="23">
        <f t="shared" si="0"/>
        <v>30.137528571428568</v>
      </c>
      <c r="J33" s="23">
        <f t="shared" si="1"/>
        <v>120.55011428571427</v>
      </c>
      <c r="K33" s="8">
        <v>1918.68</v>
      </c>
      <c r="L33" s="8">
        <f t="shared" si="2"/>
        <v>231297.09327771427</v>
      </c>
    </row>
    <row r="34" spans="1:12" ht="11.25">
      <c r="A34" s="5" t="s">
        <v>72</v>
      </c>
      <c r="B34" s="6" t="s">
        <v>73</v>
      </c>
      <c r="C34" s="41" t="s">
        <v>13</v>
      </c>
      <c r="D34" s="41"/>
      <c r="E34" s="7">
        <v>110000</v>
      </c>
      <c r="F34" s="8">
        <v>1105.67</v>
      </c>
      <c r="G34" s="9">
        <v>0.19</v>
      </c>
      <c r="H34" s="9"/>
      <c r="I34" s="23">
        <f t="shared" si="0"/>
        <v>30.011042857142858</v>
      </c>
      <c r="J34" s="23">
        <f t="shared" si="1"/>
        <v>120.04417142857143</v>
      </c>
      <c r="K34" s="8">
        <v>1918.68</v>
      </c>
      <c r="L34" s="8">
        <f t="shared" si="2"/>
        <v>230326.35083657145</v>
      </c>
    </row>
    <row r="35" spans="1:12" ht="11.25">
      <c r="A35" s="5" t="s">
        <v>74</v>
      </c>
      <c r="B35" s="6" t="s">
        <v>75</v>
      </c>
      <c r="C35" s="41" t="s">
        <v>13</v>
      </c>
      <c r="D35" s="41"/>
      <c r="E35" s="7">
        <v>121997</v>
      </c>
      <c r="F35" s="8">
        <v>1857.25</v>
      </c>
      <c r="G35" s="9">
        <v>0.19</v>
      </c>
      <c r="H35" s="9"/>
      <c r="I35" s="23">
        <f t="shared" si="0"/>
        <v>50.411071428571425</v>
      </c>
      <c r="J35" s="23">
        <f t="shared" si="1"/>
        <v>201.6442857142857</v>
      </c>
      <c r="K35" s="8">
        <v>1918.68</v>
      </c>
      <c r="L35" s="8">
        <f t="shared" si="2"/>
        <v>386890.8581142857</v>
      </c>
    </row>
    <row r="36" spans="1:12" ht="11.25">
      <c r="A36" s="5" t="s">
        <v>76</v>
      </c>
      <c r="B36" s="6" t="s">
        <v>77</v>
      </c>
      <c r="C36" s="41" t="s">
        <v>13</v>
      </c>
      <c r="D36" s="41"/>
      <c r="E36" s="7">
        <v>89264</v>
      </c>
      <c r="F36" s="9">
        <v>786.52</v>
      </c>
      <c r="G36" s="9">
        <v>0.19</v>
      </c>
      <c r="H36" s="9"/>
      <c r="I36" s="23">
        <f t="shared" si="0"/>
        <v>21.348399999999998</v>
      </c>
      <c r="J36" s="23">
        <f t="shared" si="1"/>
        <v>85.39359999999999</v>
      </c>
      <c r="K36" s="8">
        <v>1918.68</v>
      </c>
      <c r="L36" s="8">
        <f t="shared" si="2"/>
        <v>163842.992448</v>
      </c>
    </row>
    <row r="37" spans="1:12" ht="11.25">
      <c r="A37" s="5" t="s">
        <v>78</v>
      </c>
      <c r="B37" s="6" t="s">
        <v>79</v>
      </c>
      <c r="C37" s="41" t="s">
        <v>59</v>
      </c>
      <c r="D37" s="41"/>
      <c r="E37" s="7">
        <v>101105</v>
      </c>
      <c r="F37" s="9">
        <v>856.1</v>
      </c>
      <c r="G37" s="9">
        <v>0.19</v>
      </c>
      <c r="H37" s="9"/>
      <c r="I37" s="23">
        <f t="shared" si="0"/>
        <v>23.237000000000002</v>
      </c>
      <c r="J37" s="23">
        <f t="shared" si="1"/>
        <v>92.94800000000001</v>
      </c>
      <c r="K37" s="8">
        <v>1918.68</v>
      </c>
      <c r="L37" s="8">
        <f t="shared" si="2"/>
        <v>178337.46864</v>
      </c>
    </row>
    <row r="38" spans="1:12" ht="11.25">
      <c r="A38" s="5" t="s">
        <v>80</v>
      </c>
      <c r="B38" s="6" t="s">
        <v>81</v>
      </c>
      <c r="C38" s="41" t="s">
        <v>59</v>
      </c>
      <c r="D38" s="41"/>
      <c r="E38" s="7">
        <v>101105</v>
      </c>
      <c r="F38" s="9">
        <v>840.4</v>
      </c>
      <c r="G38" s="9">
        <v>0.19</v>
      </c>
      <c r="H38" s="9"/>
      <c r="I38" s="23">
        <f t="shared" si="0"/>
        <v>22.81085714285714</v>
      </c>
      <c r="J38" s="23">
        <f t="shared" si="1"/>
        <v>91.24342857142857</v>
      </c>
      <c r="K38" s="8">
        <v>1918.68</v>
      </c>
      <c r="L38" s="8">
        <f t="shared" si="2"/>
        <v>175066.94153142857</v>
      </c>
    </row>
    <row r="39" spans="1:12" ht="11.25">
      <c r="A39" s="5" t="s">
        <v>82</v>
      </c>
      <c r="B39" s="6" t="s">
        <v>83</v>
      </c>
      <c r="C39" s="41" t="s">
        <v>59</v>
      </c>
      <c r="D39" s="41"/>
      <c r="E39" s="7">
        <v>101105</v>
      </c>
      <c r="F39" s="9">
        <v>831.96</v>
      </c>
      <c r="G39" s="9">
        <v>0.19</v>
      </c>
      <c r="H39" s="9"/>
      <c r="I39" s="23">
        <f t="shared" si="0"/>
        <v>22.581771428571432</v>
      </c>
      <c r="J39" s="23">
        <f t="shared" si="1"/>
        <v>90.32708571428573</v>
      </c>
      <c r="K39" s="8">
        <v>1918.68</v>
      </c>
      <c r="L39" s="8">
        <f t="shared" si="2"/>
        <v>173308.77281828574</v>
      </c>
    </row>
    <row r="40" spans="1:12" ht="11.25">
      <c r="A40" s="5" t="s">
        <v>84</v>
      </c>
      <c r="B40" s="6" t="s">
        <v>85</v>
      </c>
      <c r="C40" s="41" t="s">
        <v>59</v>
      </c>
      <c r="D40" s="41"/>
      <c r="E40" s="7">
        <v>101105</v>
      </c>
      <c r="F40" s="9">
        <v>819.74</v>
      </c>
      <c r="G40" s="9">
        <v>0.19</v>
      </c>
      <c r="H40" s="9"/>
      <c r="I40" s="23">
        <f t="shared" si="0"/>
        <v>22.250085714285714</v>
      </c>
      <c r="J40" s="23">
        <f t="shared" si="1"/>
        <v>89.00034285714285</v>
      </c>
      <c r="K40" s="8">
        <v>1918.68</v>
      </c>
      <c r="L40" s="8">
        <f t="shared" si="2"/>
        <v>170763.17783314286</v>
      </c>
    </row>
    <row r="41" spans="1:12" ht="11.25">
      <c r="A41" s="5" t="s">
        <v>86</v>
      </c>
      <c r="B41" s="6" t="s">
        <v>87</v>
      </c>
      <c r="C41" s="41" t="s">
        <v>59</v>
      </c>
      <c r="D41" s="41"/>
      <c r="E41" s="7">
        <v>101105</v>
      </c>
      <c r="F41" s="9">
        <v>829.31</v>
      </c>
      <c r="G41" s="9">
        <v>0.19</v>
      </c>
      <c r="H41" s="9"/>
      <c r="I41" s="23">
        <f t="shared" si="0"/>
        <v>22.509842857142853</v>
      </c>
      <c r="J41" s="23">
        <f t="shared" si="1"/>
        <v>90.03937142857141</v>
      </c>
      <c r="K41" s="8">
        <v>1918.68</v>
      </c>
      <c r="L41" s="8">
        <f t="shared" si="2"/>
        <v>172756.7411725714</v>
      </c>
    </row>
    <row r="42" spans="1:12" ht="11.25">
      <c r="A42" s="5" t="s">
        <v>88</v>
      </c>
      <c r="B42" s="6" t="s">
        <v>89</v>
      </c>
      <c r="C42" s="41" t="s">
        <v>59</v>
      </c>
      <c r="D42" s="41"/>
      <c r="E42" s="7">
        <v>217482</v>
      </c>
      <c r="F42" s="8">
        <v>2813.39</v>
      </c>
      <c r="G42" s="9">
        <v>0.19</v>
      </c>
      <c r="H42" s="9"/>
      <c r="I42" s="23">
        <f t="shared" si="0"/>
        <v>76.36344285714286</v>
      </c>
      <c r="J42" s="23">
        <f t="shared" si="1"/>
        <v>305.45377142857143</v>
      </c>
      <c r="K42" s="8">
        <v>1918.68</v>
      </c>
      <c r="L42" s="8">
        <f t="shared" si="2"/>
        <v>586068.0421645715</v>
      </c>
    </row>
    <row r="43" spans="1:12" ht="11.25">
      <c r="A43" s="5" t="s">
        <v>90</v>
      </c>
      <c r="B43" s="6" t="s">
        <v>91</v>
      </c>
      <c r="C43" s="41" t="s">
        <v>59</v>
      </c>
      <c r="D43" s="41"/>
      <c r="E43" s="7">
        <v>80968</v>
      </c>
      <c r="F43" s="9">
        <v>858</v>
      </c>
      <c r="G43" s="9">
        <v>0.19</v>
      </c>
      <c r="H43" s="9"/>
      <c r="I43" s="23">
        <f t="shared" si="0"/>
        <v>23.28857142857143</v>
      </c>
      <c r="J43" s="23">
        <f t="shared" si="1"/>
        <v>93.15428571428572</v>
      </c>
      <c r="K43" s="8">
        <v>1918.68</v>
      </c>
      <c r="L43" s="8">
        <f t="shared" si="2"/>
        <v>178733.26491428574</v>
      </c>
    </row>
    <row r="44" spans="1:12" ht="11.25">
      <c r="A44" s="5" t="s">
        <v>92</v>
      </c>
      <c r="B44" s="6" t="s">
        <v>93</v>
      </c>
      <c r="C44" s="41" t="s">
        <v>59</v>
      </c>
      <c r="D44" s="41"/>
      <c r="E44" s="7">
        <v>64872</v>
      </c>
      <c r="F44" s="9">
        <v>341.7</v>
      </c>
      <c r="G44" s="9">
        <v>0.19</v>
      </c>
      <c r="H44" s="9"/>
      <c r="I44" s="23">
        <f t="shared" si="0"/>
        <v>9.274714285714285</v>
      </c>
      <c r="J44" s="23">
        <f t="shared" si="1"/>
        <v>37.09885714285714</v>
      </c>
      <c r="K44" s="8">
        <v>1918.68</v>
      </c>
      <c r="L44" s="8">
        <f t="shared" si="2"/>
        <v>71180.83522285715</v>
      </c>
    </row>
    <row r="45" spans="1:12" ht="11.25">
      <c r="A45" s="5" t="s">
        <v>94</v>
      </c>
      <c r="B45" s="6" t="s">
        <v>95</v>
      </c>
      <c r="C45" s="41" t="s">
        <v>59</v>
      </c>
      <c r="D45" s="41"/>
      <c r="E45" s="7">
        <v>104913</v>
      </c>
      <c r="F45" s="9">
        <v>951.35</v>
      </c>
      <c r="G45" s="9">
        <v>0.19</v>
      </c>
      <c r="H45" s="9"/>
      <c r="I45" s="23">
        <f t="shared" si="0"/>
        <v>25.822357142857147</v>
      </c>
      <c r="J45" s="23">
        <f t="shared" si="1"/>
        <v>103.28942857142859</v>
      </c>
      <c r="K45" s="8">
        <v>1918.68</v>
      </c>
      <c r="L45" s="8">
        <f t="shared" si="2"/>
        <v>198179.3608114286</v>
      </c>
    </row>
    <row r="46" spans="1:12" ht="11.25">
      <c r="A46" s="5" t="s">
        <v>96</v>
      </c>
      <c r="B46" s="6" t="s">
        <v>97</v>
      </c>
      <c r="C46" s="41" t="s">
        <v>59</v>
      </c>
      <c r="D46" s="41"/>
      <c r="E46" s="7">
        <v>43314</v>
      </c>
      <c r="F46" s="9">
        <v>165.6</v>
      </c>
      <c r="G46" s="9">
        <v>0.19</v>
      </c>
      <c r="H46" s="9"/>
      <c r="I46" s="23">
        <f t="shared" si="0"/>
        <v>4.494857142857143</v>
      </c>
      <c r="J46" s="23">
        <f t="shared" si="1"/>
        <v>17.97942857142857</v>
      </c>
      <c r="K46" s="8">
        <v>1918.68</v>
      </c>
      <c r="L46" s="8">
        <f t="shared" si="2"/>
        <v>34496.77001142857</v>
      </c>
    </row>
    <row r="47" spans="1:12" ht="11.25">
      <c r="A47" s="5" t="s">
        <v>98</v>
      </c>
      <c r="B47" s="6" t="s">
        <v>99</v>
      </c>
      <c r="C47" s="41" t="s">
        <v>59</v>
      </c>
      <c r="D47" s="41"/>
      <c r="E47" s="7">
        <v>29082</v>
      </c>
      <c r="F47" s="9">
        <v>198.43</v>
      </c>
      <c r="G47" s="9">
        <v>0.19</v>
      </c>
      <c r="H47" s="9"/>
      <c r="I47" s="23">
        <f t="shared" si="0"/>
        <v>5.385957142857143</v>
      </c>
      <c r="J47" s="23">
        <f t="shared" si="1"/>
        <v>21.543828571428573</v>
      </c>
      <c r="K47" s="8">
        <v>1918.68</v>
      </c>
      <c r="L47" s="8">
        <f t="shared" si="2"/>
        <v>41335.71300342857</v>
      </c>
    </row>
    <row r="48" spans="1:12" ht="11.25">
      <c r="A48" s="5" t="s">
        <v>100</v>
      </c>
      <c r="B48" s="6" t="s">
        <v>101</v>
      </c>
      <c r="C48" s="41" t="s">
        <v>59</v>
      </c>
      <c r="D48" s="41"/>
      <c r="E48" s="7">
        <v>67516</v>
      </c>
      <c r="F48" s="9">
        <v>958.84</v>
      </c>
      <c r="G48" s="9">
        <v>0.19</v>
      </c>
      <c r="H48" s="9"/>
      <c r="I48" s="23">
        <f t="shared" si="0"/>
        <v>26.025657142857145</v>
      </c>
      <c r="J48" s="23">
        <f t="shared" si="1"/>
        <v>104.10262857142858</v>
      </c>
      <c r="K48" s="8">
        <v>1918.68</v>
      </c>
      <c r="L48" s="8">
        <f t="shared" si="2"/>
        <v>199739.63138742858</v>
      </c>
    </row>
    <row r="49" spans="1:12" ht="11.25">
      <c r="A49" s="5" t="s">
        <v>102</v>
      </c>
      <c r="B49" s="6" t="s">
        <v>103</v>
      </c>
      <c r="C49" s="41" t="s">
        <v>59</v>
      </c>
      <c r="D49" s="41"/>
      <c r="E49" s="7">
        <v>34750</v>
      </c>
      <c r="F49" s="9">
        <v>274.39</v>
      </c>
      <c r="G49" s="9">
        <v>0.19</v>
      </c>
      <c r="H49" s="9"/>
      <c r="I49" s="23">
        <f t="shared" si="0"/>
        <v>7.447728571428571</v>
      </c>
      <c r="J49" s="23">
        <f t="shared" si="1"/>
        <v>29.790914285714283</v>
      </c>
      <c r="K49" s="8">
        <v>1918.68</v>
      </c>
      <c r="L49" s="8">
        <f t="shared" si="2"/>
        <v>57159.231421714285</v>
      </c>
    </row>
    <row r="50" spans="1:12" ht="11.25">
      <c r="A50" s="5" t="s">
        <v>104</v>
      </c>
      <c r="B50" s="6" t="s">
        <v>105</v>
      </c>
      <c r="C50" s="41" t="s">
        <v>59</v>
      </c>
      <c r="D50" s="41"/>
      <c r="E50" s="7">
        <v>54411</v>
      </c>
      <c r="F50" s="9">
        <v>501.84</v>
      </c>
      <c r="G50" s="9">
        <v>0.19</v>
      </c>
      <c r="H50" s="9"/>
      <c r="I50" s="23">
        <f t="shared" si="0"/>
        <v>13.621371428571427</v>
      </c>
      <c r="J50" s="23">
        <f t="shared" si="1"/>
        <v>54.48548571428571</v>
      </c>
      <c r="K50" s="8">
        <v>1918.68</v>
      </c>
      <c r="L50" s="8">
        <f t="shared" si="2"/>
        <v>104540.21173028571</v>
      </c>
    </row>
    <row r="51" spans="1:12" ht="11.25">
      <c r="A51" s="5" t="s">
        <v>106</v>
      </c>
      <c r="B51" s="6" t="s">
        <v>107</v>
      </c>
      <c r="C51" s="41" t="s">
        <v>59</v>
      </c>
      <c r="D51" s="41"/>
      <c r="E51" s="7">
        <v>84652</v>
      </c>
      <c r="F51" s="9">
        <v>890.08</v>
      </c>
      <c r="G51" s="9">
        <v>0.19</v>
      </c>
      <c r="H51" s="9"/>
      <c r="I51" s="23">
        <f t="shared" si="0"/>
        <v>24.159314285714288</v>
      </c>
      <c r="J51" s="23">
        <f t="shared" si="1"/>
        <v>96.63725714285715</v>
      </c>
      <c r="K51" s="8">
        <v>1918.68</v>
      </c>
      <c r="L51" s="8">
        <f t="shared" si="2"/>
        <v>185415.97253485717</v>
      </c>
    </row>
    <row r="52" spans="1:12" ht="11.25">
      <c r="A52" s="5" t="s">
        <v>108</v>
      </c>
      <c r="B52" s="6" t="s">
        <v>109</v>
      </c>
      <c r="C52" s="41" t="s">
        <v>59</v>
      </c>
      <c r="D52" s="41"/>
      <c r="E52" s="7">
        <v>93795</v>
      </c>
      <c r="F52" s="9">
        <v>885.27</v>
      </c>
      <c r="G52" s="9">
        <v>0.19</v>
      </c>
      <c r="H52" s="9"/>
      <c r="I52" s="23">
        <f t="shared" si="0"/>
        <v>24.028757142857142</v>
      </c>
      <c r="J52" s="23">
        <f t="shared" si="1"/>
        <v>96.11502857142857</v>
      </c>
      <c r="K52" s="8">
        <v>1918.68</v>
      </c>
      <c r="L52" s="8">
        <f t="shared" si="2"/>
        <v>184413.98301942856</v>
      </c>
    </row>
    <row r="53" spans="1:12" ht="11.25">
      <c r="A53" s="5" t="s">
        <v>110</v>
      </c>
      <c r="B53" s="6" t="s">
        <v>111</v>
      </c>
      <c r="C53" s="41" t="s">
        <v>59</v>
      </c>
      <c r="D53" s="41"/>
      <c r="E53" s="7">
        <v>441917</v>
      </c>
      <c r="F53" s="8">
        <v>5570.5</v>
      </c>
      <c r="G53" s="9">
        <v>0.19</v>
      </c>
      <c r="H53" s="9"/>
      <c r="I53" s="23">
        <f t="shared" si="0"/>
        <v>151.1992857142857</v>
      </c>
      <c r="J53" s="23">
        <f t="shared" si="1"/>
        <v>604.7971428571428</v>
      </c>
      <c r="K53" s="8">
        <v>1918.68</v>
      </c>
      <c r="L53" s="8">
        <f t="shared" si="2"/>
        <v>1160412.182057143</v>
      </c>
    </row>
    <row r="54" spans="1:12" ht="11.25">
      <c r="A54" s="5" t="s">
        <v>112</v>
      </c>
      <c r="B54" s="6" t="s">
        <v>113</v>
      </c>
      <c r="C54" s="41" t="s">
        <v>59</v>
      </c>
      <c r="D54" s="41"/>
      <c r="E54" s="7">
        <v>16754</v>
      </c>
      <c r="F54" s="9">
        <v>134</v>
      </c>
      <c r="G54" s="9">
        <v>0.19</v>
      </c>
      <c r="H54" s="9"/>
      <c r="I54" s="23">
        <f t="shared" si="0"/>
        <v>3.6371428571428575</v>
      </c>
      <c r="J54" s="23">
        <f t="shared" si="1"/>
        <v>14.54857142857143</v>
      </c>
      <c r="K54" s="8">
        <v>1918.68</v>
      </c>
      <c r="L54" s="8">
        <f t="shared" si="2"/>
        <v>27914.05302857143</v>
      </c>
    </row>
    <row r="55" spans="1:12" ht="11.25">
      <c r="A55" s="5" t="s">
        <v>114</v>
      </c>
      <c r="B55" s="6" t="s">
        <v>115</v>
      </c>
      <c r="C55" s="41" t="s">
        <v>59</v>
      </c>
      <c r="D55" s="41"/>
      <c r="E55" s="7">
        <v>66395</v>
      </c>
      <c r="F55" s="9">
        <v>814.31</v>
      </c>
      <c r="G55" s="9">
        <v>0.19</v>
      </c>
      <c r="H55" s="9"/>
      <c r="I55" s="23">
        <f t="shared" si="0"/>
        <v>22.1027</v>
      </c>
      <c r="J55" s="23">
        <f t="shared" si="1"/>
        <v>88.4108</v>
      </c>
      <c r="K55" s="8">
        <v>1918.68</v>
      </c>
      <c r="L55" s="8">
        <f t="shared" si="2"/>
        <v>169632.033744</v>
      </c>
    </row>
    <row r="56" spans="1:12" ht="11.25">
      <c r="A56" s="5" t="s">
        <v>116</v>
      </c>
      <c r="B56" s="6" t="s">
        <v>117</v>
      </c>
      <c r="C56" s="41" t="s">
        <v>59</v>
      </c>
      <c r="D56" s="41"/>
      <c r="E56" s="7">
        <v>29734</v>
      </c>
      <c r="F56" s="9">
        <v>251.2</v>
      </c>
      <c r="G56" s="9">
        <v>0.19</v>
      </c>
      <c r="H56" s="9"/>
      <c r="I56" s="23">
        <f t="shared" si="0"/>
        <v>6.8182857142857145</v>
      </c>
      <c r="J56" s="23">
        <f t="shared" si="1"/>
        <v>27.273142857142858</v>
      </c>
      <c r="K56" s="8">
        <v>1918.68</v>
      </c>
      <c r="L56" s="8">
        <f t="shared" si="2"/>
        <v>52328.43373714286</v>
      </c>
    </row>
    <row r="57" spans="1:12" ht="11.25">
      <c r="A57" s="5" t="s">
        <v>118</v>
      </c>
      <c r="B57" s="6" t="s">
        <v>119</v>
      </c>
      <c r="C57" s="41" t="s">
        <v>59</v>
      </c>
      <c r="D57" s="41"/>
      <c r="E57" s="7">
        <v>101105</v>
      </c>
      <c r="F57" s="9">
        <v>831.79</v>
      </c>
      <c r="G57" s="9">
        <v>0.19</v>
      </c>
      <c r="H57" s="9"/>
      <c r="I57" s="23">
        <f t="shared" si="0"/>
        <v>22.577157142857143</v>
      </c>
      <c r="J57" s="23">
        <f t="shared" si="1"/>
        <v>90.30862857142857</v>
      </c>
      <c r="K57" s="8">
        <v>1918.68</v>
      </c>
      <c r="L57" s="8">
        <f t="shared" si="2"/>
        <v>173273.35946742859</v>
      </c>
    </row>
    <row r="58" spans="1:12" ht="11.25">
      <c r="A58" s="5" t="s">
        <v>120</v>
      </c>
      <c r="B58" s="6" t="s">
        <v>121</v>
      </c>
      <c r="C58" s="41" t="s">
        <v>59</v>
      </c>
      <c r="D58" s="41"/>
      <c r="E58" s="7">
        <v>92245</v>
      </c>
      <c r="F58" s="9">
        <v>759.29</v>
      </c>
      <c r="G58" s="9">
        <v>0.19</v>
      </c>
      <c r="H58" s="9"/>
      <c r="I58" s="23">
        <f t="shared" si="0"/>
        <v>20.609299999999998</v>
      </c>
      <c r="J58" s="23">
        <f t="shared" si="1"/>
        <v>82.43719999999999</v>
      </c>
      <c r="K58" s="8">
        <v>1918.68</v>
      </c>
      <c r="L58" s="8">
        <f t="shared" si="2"/>
        <v>158170.60689599998</v>
      </c>
    </row>
    <row r="59" spans="1:12" ht="11.25">
      <c r="A59" s="5" t="s">
        <v>122</v>
      </c>
      <c r="B59" s="6" t="s">
        <v>123</v>
      </c>
      <c r="C59" s="41" t="s">
        <v>59</v>
      </c>
      <c r="D59" s="41"/>
      <c r="E59" s="7">
        <v>101105</v>
      </c>
      <c r="F59" s="9">
        <v>840.75</v>
      </c>
      <c r="G59" s="9">
        <v>0.19</v>
      </c>
      <c r="H59" s="9"/>
      <c r="I59" s="23">
        <f t="shared" si="0"/>
        <v>22.820357142857144</v>
      </c>
      <c r="J59" s="23">
        <f t="shared" si="1"/>
        <v>91.28142857142858</v>
      </c>
      <c r="K59" s="8">
        <v>1918.68</v>
      </c>
      <c r="L59" s="8">
        <f t="shared" si="2"/>
        <v>175139.85137142858</v>
      </c>
    </row>
    <row r="60" spans="1:12" ht="11.25">
      <c r="A60" s="5" t="s">
        <v>124</v>
      </c>
      <c r="B60" s="6" t="s">
        <v>125</v>
      </c>
      <c r="C60" s="41" t="s">
        <v>59</v>
      </c>
      <c r="D60" s="41"/>
      <c r="E60" s="7">
        <v>101105</v>
      </c>
      <c r="F60" s="9">
        <v>821.35</v>
      </c>
      <c r="G60" s="9">
        <v>0.19</v>
      </c>
      <c r="H60" s="9"/>
      <c r="I60" s="23">
        <f t="shared" si="0"/>
        <v>22.293785714285715</v>
      </c>
      <c r="J60" s="23">
        <f t="shared" si="1"/>
        <v>89.17514285714286</v>
      </c>
      <c r="K60" s="8">
        <v>1918.68</v>
      </c>
      <c r="L60" s="8">
        <f t="shared" si="2"/>
        <v>171098.56309714288</v>
      </c>
    </row>
    <row r="61" spans="1:12" ht="11.25">
      <c r="A61" s="5" t="s">
        <v>126</v>
      </c>
      <c r="B61" s="6" t="s">
        <v>127</v>
      </c>
      <c r="C61" s="41" t="s">
        <v>59</v>
      </c>
      <c r="D61" s="41"/>
      <c r="E61" s="7">
        <v>101105</v>
      </c>
      <c r="F61" s="9">
        <v>818.81</v>
      </c>
      <c r="G61" s="9">
        <v>0.19</v>
      </c>
      <c r="H61" s="9"/>
      <c r="I61" s="23">
        <f t="shared" si="0"/>
        <v>22.224842857142853</v>
      </c>
      <c r="J61" s="23">
        <f t="shared" si="1"/>
        <v>88.89937142857141</v>
      </c>
      <c r="K61" s="8">
        <v>1918.68</v>
      </c>
      <c r="L61" s="8">
        <f t="shared" si="2"/>
        <v>170569.4459725714</v>
      </c>
    </row>
    <row r="62" spans="1:12" ht="11.25">
      <c r="A62" s="5" t="s">
        <v>128</v>
      </c>
      <c r="B62" s="6" t="s">
        <v>129</v>
      </c>
      <c r="C62" s="41" t="s">
        <v>16</v>
      </c>
      <c r="D62" s="41"/>
      <c r="E62" s="7">
        <v>215202</v>
      </c>
      <c r="F62" s="8">
        <v>2585.41</v>
      </c>
      <c r="G62" s="9">
        <v>0.19</v>
      </c>
      <c r="H62" s="9"/>
      <c r="I62" s="23">
        <f t="shared" si="0"/>
        <v>70.17541428571428</v>
      </c>
      <c r="J62" s="23">
        <f t="shared" si="1"/>
        <v>280.70165714285713</v>
      </c>
      <c r="K62" s="8">
        <v>1918.68</v>
      </c>
      <c r="L62" s="8">
        <f t="shared" si="2"/>
        <v>538576.6555268571</v>
      </c>
    </row>
    <row r="63" spans="1:12" ht="11.25">
      <c r="A63" s="5" t="s">
        <v>130</v>
      </c>
      <c r="B63" s="6" t="s">
        <v>131</v>
      </c>
      <c r="C63" s="41" t="s">
        <v>16</v>
      </c>
      <c r="D63" s="41"/>
      <c r="E63" s="7">
        <v>260700</v>
      </c>
      <c r="F63" s="8">
        <v>3184.92</v>
      </c>
      <c r="G63" s="9">
        <v>0.19</v>
      </c>
      <c r="H63" s="9"/>
      <c r="I63" s="23">
        <f t="shared" si="0"/>
        <v>86.44782857142857</v>
      </c>
      <c r="J63" s="23">
        <f t="shared" si="1"/>
        <v>345.7913142857143</v>
      </c>
      <c r="K63" s="8">
        <v>1918.68</v>
      </c>
      <c r="L63" s="8">
        <f t="shared" si="2"/>
        <v>663462.8788937143</v>
      </c>
    </row>
    <row r="64" spans="1:12" ht="11.25">
      <c r="A64" s="5" t="s">
        <v>132</v>
      </c>
      <c r="B64" s="6" t="s">
        <v>133</v>
      </c>
      <c r="C64" s="41" t="s">
        <v>16</v>
      </c>
      <c r="D64" s="41"/>
      <c r="E64" s="7">
        <v>209280</v>
      </c>
      <c r="F64" s="8">
        <v>2551.24</v>
      </c>
      <c r="G64" s="9">
        <v>0.19</v>
      </c>
      <c r="H64" s="9"/>
      <c r="I64" s="23">
        <f t="shared" si="0"/>
        <v>69.24794285714286</v>
      </c>
      <c r="J64" s="23">
        <f t="shared" si="1"/>
        <v>276.99177142857144</v>
      </c>
      <c r="K64" s="8">
        <v>1918.68</v>
      </c>
      <c r="L64" s="8">
        <f t="shared" si="2"/>
        <v>531458.5720045714</v>
      </c>
    </row>
    <row r="65" spans="1:12" ht="11.25">
      <c r="A65" s="5" t="s">
        <v>134</v>
      </c>
      <c r="B65" s="6" t="s">
        <v>135</v>
      </c>
      <c r="C65" s="41" t="s">
        <v>16</v>
      </c>
      <c r="D65" s="41"/>
      <c r="E65" s="7">
        <v>260700</v>
      </c>
      <c r="F65" s="8">
        <v>3172.35</v>
      </c>
      <c r="G65" s="9">
        <v>0.19</v>
      </c>
      <c r="H65" s="9"/>
      <c r="I65" s="23">
        <f t="shared" si="0"/>
        <v>86.10664285714286</v>
      </c>
      <c r="J65" s="23">
        <f t="shared" si="1"/>
        <v>344.42657142857144</v>
      </c>
      <c r="K65" s="8">
        <v>1918.68</v>
      </c>
      <c r="L65" s="8">
        <f t="shared" si="2"/>
        <v>660844.3740685715</v>
      </c>
    </row>
    <row r="66" spans="1:12" ht="11.25">
      <c r="A66" s="5" t="s">
        <v>136</v>
      </c>
      <c r="B66" s="6" t="s">
        <v>137</v>
      </c>
      <c r="C66" s="41" t="s">
        <v>16</v>
      </c>
      <c r="D66" s="41"/>
      <c r="E66" s="7">
        <v>209280</v>
      </c>
      <c r="F66" s="8">
        <v>2977.9</v>
      </c>
      <c r="G66" s="9">
        <v>0.19</v>
      </c>
      <c r="H66" s="9"/>
      <c r="I66" s="23">
        <f t="shared" si="0"/>
        <v>80.8287142857143</v>
      </c>
      <c r="J66" s="23">
        <f t="shared" si="1"/>
        <v>323.3148571428572</v>
      </c>
      <c r="K66" s="8">
        <v>1918.68</v>
      </c>
      <c r="L66" s="8">
        <f t="shared" si="2"/>
        <v>620337.7501028572</v>
      </c>
    </row>
    <row r="67" spans="1:12" ht="11.25">
      <c r="A67" s="5" t="s">
        <v>138</v>
      </c>
      <c r="B67" s="6" t="s">
        <v>139</v>
      </c>
      <c r="C67" s="41" t="s">
        <v>16</v>
      </c>
      <c r="D67" s="41"/>
      <c r="E67" s="7">
        <v>231000</v>
      </c>
      <c r="F67" s="8">
        <v>3081.98</v>
      </c>
      <c r="G67" s="9">
        <v>0.19</v>
      </c>
      <c r="H67" s="9"/>
      <c r="I67" s="23">
        <f t="shared" si="0"/>
        <v>83.65374285714286</v>
      </c>
      <c r="J67" s="23">
        <f t="shared" si="1"/>
        <v>334.61497142857144</v>
      </c>
      <c r="K67" s="8">
        <v>1918.68</v>
      </c>
      <c r="L67" s="8">
        <f t="shared" si="2"/>
        <v>642019.0533805714</v>
      </c>
    </row>
    <row r="68" spans="1:12" ht="11.25">
      <c r="A68" s="5" t="s">
        <v>140</v>
      </c>
      <c r="B68" s="6" t="s">
        <v>141</v>
      </c>
      <c r="C68" s="41" t="s">
        <v>16</v>
      </c>
      <c r="D68" s="41"/>
      <c r="E68" s="7">
        <v>242000</v>
      </c>
      <c r="F68" s="8">
        <v>3069.06</v>
      </c>
      <c r="G68" s="9">
        <v>0.19</v>
      </c>
      <c r="H68" s="9"/>
      <c r="I68" s="23">
        <f t="shared" si="0"/>
        <v>83.30305714285714</v>
      </c>
      <c r="J68" s="23">
        <f t="shared" si="1"/>
        <v>333.21222857142857</v>
      </c>
      <c r="K68" s="8">
        <v>1918.68</v>
      </c>
      <c r="L68" s="8">
        <f t="shared" si="2"/>
        <v>639327.6387154285</v>
      </c>
    </row>
    <row r="69" spans="1:12" ht="11.25">
      <c r="A69" s="5" t="s">
        <v>142</v>
      </c>
      <c r="B69" s="6" t="s">
        <v>143</v>
      </c>
      <c r="C69" s="41" t="s">
        <v>16</v>
      </c>
      <c r="D69" s="41"/>
      <c r="E69" s="7">
        <v>242000</v>
      </c>
      <c r="F69" s="8">
        <v>3006.24</v>
      </c>
      <c r="G69" s="9">
        <v>0.19</v>
      </c>
      <c r="H69" s="9"/>
      <c r="I69" s="23">
        <f t="shared" si="0"/>
        <v>81.59794285714284</v>
      </c>
      <c r="J69" s="23">
        <f t="shared" si="1"/>
        <v>326.39177142857136</v>
      </c>
      <c r="K69" s="8">
        <v>1918.68</v>
      </c>
      <c r="L69" s="8">
        <f t="shared" si="2"/>
        <v>626241.3640045713</v>
      </c>
    </row>
    <row r="70" spans="1:12" ht="11.25">
      <c r="A70" s="5" t="s">
        <v>144</v>
      </c>
      <c r="B70" s="6" t="s">
        <v>145</v>
      </c>
      <c r="C70" s="41" t="s">
        <v>16</v>
      </c>
      <c r="D70" s="41"/>
      <c r="E70" s="7">
        <v>392640</v>
      </c>
      <c r="F70" s="8">
        <v>5792.41</v>
      </c>
      <c r="G70" s="9">
        <v>0.19</v>
      </c>
      <c r="H70" s="9"/>
      <c r="I70" s="23">
        <f aca="true" t="shared" si="3" ref="I70:I93">F70*G70/7</f>
        <v>157.22255714285714</v>
      </c>
      <c r="J70" s="23">
        <f aca="true" t="shared" si="4" ref="J70:J93">I70*4</f>
        <v>628.8902285714286</v>
      </c>
      <c r="K70" s="8">
        <v>1918.68</v>
      </c>
      <c r="L70" s="8">
        <f aca="true" t="shared" si="5" ref="L70:L93">J70*K70</f>
        <v>1206639.1037554287</v>
      </c>
    </row>
    <row r="71" spans="1:12" ht="11.25">
      <c r="A71" s="5" t="s">
        <v>146</v>
      </c>
      <c r="B71" s="6" t="s">
        <v>147</v>
      </c>
      <c r="C71" s="41" t="s">
        <v>16</v>
      </c>
      <c r="D71" s="41"/>
      <c r="E71" s="7">
        <v>392640</v>
      </c>
      <c r="F71" s="8">
        <v>5774.65</v>
      </c>
      <c r="G71" s="9">
        <v>0.19</v>
      </c>
      <c r="H71" s="9"/>
      <c r="I71" s="23">
        <f t="shared" si="3"/>
        <v>156.74049999999997</v>
      </c>
      <c r="J71" s="23">
        <f t="shared" si="4"/>
        <v>626.9619999999999</v>
      </c>
      <c r="K71" s="8">
        <v>1918.68</v>
      </c>
      <c r="L71" s="8">
        <f t="shared" si="5"/>
        <v>1202939.4501599998</v>
      </c>
    </row>
    <row r="72" spans="1:12" ht="11.25">
      <c r="A72" s="5" t="s">
        <v>148</v>
      </c>
      <c r="B72" s="6" t="s">
        <v>149</v>
      </c>
      <c r="C72" s="41" t="s">
        <v>16</v>
      </c>
      <c r="D72" s="41"/>
      <c r="E72" s="7">
        <v>447700</v>
      </c>
      <c r="F72" s="8">
        <v>6429.75</v>
      </c>
      <c r="G72" s="9">
        <v>0.19</v>
      </c>
      <c r="H72" s="9"/>
      <c r="I72" s="23">
        <f t="shared" si="3"/>
        <v>174.5217857142857</v>
      </c>
      <c r="J72" s="23">
        <f t="shared" si="4"/>
        <v>698.0871428571428</v>
      </c>
      <c r="K72" s="8">
        <v>1918.68</v>
      </c>
      <c r="L72" s="8">
        <f t="shared" si="5"/>
        <v>1339405.8392571427</v>
      </c>
    </row>
    <row r="73" spans="1:12" ht="11.25">
      <c r="A73" s="5" t="s">
        <v>150</v>
      </c>
      <c r="B73" s="6" t="s">
        <v>151</v>
      </c>
      <c r="C73" s="41" t="s">
        <v>152</v>
      </c>
      <c r="D73" s="41"/>
      <c r="E73" s="7">
        <v>71300</v>
      </c>
      <c r="F73" s="8">
        <v>1350.13</v>
      </c>
      <c r="G73" s="9">
        <v>0.19</v>
      </c>
      <c r="H73" s="9"/>
      <c r="I73" s="23">
        <f t="shared" si="3"/>
        <v>36.646385714285714</v>
      </c>
      <c r="J73" s="23">
        <f t="shared" si="4"/>
        <v>146.58554285714285</v>
      </c>
      <c r="K73" s="8">
        <v>1918.68</v>
      </c>
      <c r="L73" s="8">
        <f t="shared" si="5"/>
        <v>281250.74936914287</v>
      </c>
    </row>
    <row r="74" spans="1:12" ht="11.25">
      <c r="A74" s="5" t="s">
        <v>153</v>
      </c>
      <c r="B74" s="6" t="s">
        <v>154</v>
      </c>
      <c r="C74" s="41" t="s">
        <v>152</v>
      </c>
      <c r="D74" s="41"/>
      <c r="E74" s="7">
        <v>71300</v>
      </c>
      <c r="F74" s="8">
        <v>1354.44</v>
      </c>
      <c r="G74" s="9">
        <v>0.19</v>
      </c>
      <c r="H74" s="9"/>
      <c r="I74" s="23">
        <f t="shared" si="3"/>
        <v>36.76337142857143</v>
      </c>
      <c r="J74" s="23">
        <f t="shared" si="4"/>
        <v>147.05348571428573</v>
      </c>
      <c r="K74" s="8">
        <v>1918.68</v>
      </c>
      <c r="L74" s="8">
        <f t="shared" si="5"/>
        <v>282148.58197028574</v>
      </c>
    </row>
    <row r="75" spans="1:12" ht="11.25">
      <c r="A75" s="5" t="s">
        <v>155</v>
      </c>
      <c r="B75" s="6" t="s">
        <v>156</v>
      </c>
      <c r="C75" s="41" t="s">
        <v>152</v>
      </c>
      <c r="D75" s="41"/>
      <c r="E75" s="7">
        <v>18000</v>
      </c>
      <c r="F75" s="9">
        <v>191.75</v>
      </c>
      <c r="G75" s="9">
        <v>0.19</v>
      </c>
      <c r="H75" s="9"/>
      <c r="I75" s="23">
        <f t="shared" si="3"/>
        <v>5.204642857142857</v>
      </c>
      <c r="J75" s="23">
        <f t="shared" si="4"/>
        <v>20.818571428571428</v>
      </c>
      <c r="K75" s="8">
        <v>1918.68</v>
      </c>
      <c r="L75" s="8">
        <f t="shared" si="5"/>
        <v>39944.176628571426</v>
      </c>
    </row>
    <row r="76" spans="1:12" ht="11.25">
      <c r="A76" s="5" t="s">
        <v>157</v>
      </c>
      <c r="B76" s="6" t="s">
        <v>158</v>
      </c>
      <c r="C76" s="41" t="s">
        <v>152</v>
      </c>
      <c r="D76" s="41"/>
      <c r="E76" s="7">
        <v>47534</v>
      </c>
      <c r="F76" s="9">
        <v>863.88</v>
      </c>
      <c r="G76" s="9">
        <v>0.19</v>
      </c>
      <c r="H76" s="9"/>
      <c r="I76" s="23">
        <f t="shared" si="3"/>
        <v>23.44817142857143</v>
      </c>
      <c r="J76" s="23">
        <f t="shared" si="4"/>
        <v>93.79268571428572</v>
      </c>
      <c r="K76" s="8">
        <v>1918.68</v>
      </c>
      <c r="L76" s="8">
        <f t="shared" si="5"/>
        <v>179958.15022628574</v>
      </c>
    </row>
    <row r="77" spans="1:12" ht="11.25">
      <c r="A77" s="5" t="s">
        <v>159</v>
      </c>
      <c r="B77" s="6" t="s">
        <v>160</v>
      </c>
      <c r="C77" s="41" t="s">
        <v>152</v>
      </c>
      <c r="D77" s="41"/>
      <c r="E77" s="7">
        <v>71300</v>
      </c>
      <c r="F77" s="8">
        <v>1332.53</v>
      </c>
      <c r="G77" s="9">
        <v>0.19</v>
      </c>
      <c r="H77" s="9"/>
      <c r="I77" s="23">
        <f t="shared" si="3"/>
        <v>36.16867142857143</v>
      </c>
      <c r="J77" s="23">
        <f t="shared" si="4"/>
        <v>144.67468571428572</v>
      </c>
      <c r="K77" s="8">
        <v>1918.68</v>
      </c>
      <c r="L77" s="8">
        <f t="shared" si="5"/>
        <v>277584.4259862857</v>
      </c>
    </row>
    <row r="78" spans="1:12" ht="11.25">
      <c r="A78" s="5" t="s">
        <v>161</v>
      </c>
      <c r="B78" s="6" t="s">
        <v>162</v>
      </c>
      <c r="C78" s="41" t="s">
        <v>152</v>
      </c>
      <c r="D78" s="41"/>
      <c r="E78" s="7">
        <v>17185</v>
      </c>
      <c r="F78" s="9">
        <v>93.3</v>
      </c>
      <c r="G78" s="9">
        <v>0.19</v>
      </c>
      <c r="H78" s="9"/>
      <c r="I78" s="23">
        <f t="shared" si="3"/>
        <v>2.5324285714285715</v>
      </c>
      <c r="J78" s="23">
        <f t="shared" si="4"/>
        <v>10.129714285714286</v>
      </c>
      <c r="K78" s="8">
        <v>1918.68</v>
      </c>
      <c r="L78" s="8">
        <f t="shared" si="5"/>
        <v>19435.680205714285</v>
      </c>
    </row>
    <row r="79" spans="1:12" ht="11.25">
      <c r="A79" s="5" t="s">
        <v>163</v>
      </c>
      <c r="B79" s="6" t="s">
        <v>164</v>
      </c>
      <c r="C79" s="41" t="s">
        <v>152</v>
      </c>
      <c r="D79" s="41"/>
      <c r="E79" s="7">
        <v>47534</v>
      </c>
      <c r="F79" s="9">
        <v>864.82</v>
      </c>
      <c r="G79" s="9">
        <v>0.19</v>
      </c>
      <c r="H79" s="9"/>
      <c r="I79" s="23">
        <f t="shared" si="3"/>
        <v>23.47368571428572</v>
      </c>
      <c r="J79" s="23">
        <f t="shared" si="4"/>
        <v>93.89474285714287</v>
      </c>
      <c r="K79" s="8">
        <v>1918.68</v>
      </c>
      <c r="L79" s="8">
        <f t="shared" si="5"/>
        <v>180153.9652251429</v>
      </c>
    </row>
    <row r="80" spans="1:12" ht="11.25">
      <c r="A80" s="5" t="s">
        <v>165</v>
      </c>
      <c r="B80" s="6" t="s">
        <v>166</v>
      </c>
      <c r="C80" s="41" t="s">
        <v>152</v>
      </c>
      <c r="D80" s="41"/>
      <c r="E80" s="7">
        <v>47534</v>
      </c>
      <c r="F80" s="9">
        <v>896.11</v>
      </c>
      <c r="G80" s="9">
        <v>0.19</v>
      </c>
      <c r="H80" s="9"/>
      <c r="I80" s="23">
        <f t="shared" si="3"/>
        <v>24.322985714285714</v>
      </c>
      <c r="J80" s="23">
        <f t="shared" si="4"/>
        <v>97.29194285714286</v>
      </c>
      <c r="K80" s="8">
        <v>1918.68</v>
      </c>
      <c r="L80" s="8">
        <f t="shared" si="5"/>
        <v>186672.10492114286</v>
      </c>
    </row>
    <row r="81" spans="1:12" ht="11.25">
      <c r="A81" s="5" t="s">
        <v>167</v>
      </c>
      <c r="B81" s="6" t="s">
        <v>168</v>
      </c>
      <c r="C81" s="41" t="s">
        <v>152</v>
      </c>
      <c r="D81" s="41"/>
      <c r="E81" s="7">
        <v>96700</v>
      </c>
      <c r="F81" s="8">
        <v>1340.37</v>
      </c>
      <c r="G81" s="9">
        <v>0.19</v>
      </c>
      <c r="H81" s="9"/>
      <c r="I81" s="23">
        <f t="shared" si="3"/>
        <v>36.38147142857142</v>
      </c>
      <c r="J81" s="23">
        <f t="shared" si="4"/>
        <v>145.5258857142857</v>
      </c>
      <c r="K81" s="8">
        <v>1918.68</v>
      </c>
      <c r="L81" s="8">
        <f t="shared" si="5"/>
        <v>279217.6064022857</v>
      </c>
    </row>
    <row r="82" spans="1:12" ht="11.25">
      <c r="A82" s="5" t="s">
        <v>169</v>
      </c>
      <c r="B82" s="6" t="s">
        <v>170</v>
      </c>
      <c r="C82" s="41" t="s">
        <v>152</v>
      </c>
      <c r="D82" s="41"/>
      <c r="E82" s="7">
        <v>71300</v>
      </c>
      <c r="F82" s="8">
        <v>1369.44</v>
      </c>
      <c r="G82" s="9">
        <v>0.19</v>
      </c>
      <c r="H82" s="9"/>
      <c r="I82" s="23">
        <f t="shared" si="3"/>
        <v>37.17051428571428</v>
      </c>
      <c r="J82" s="23">
        <f t="shared" si="4"/>
        <v>148.68205714285713</v>
      </c>
      <c r="K82" s="8">
        <v>1918.68</v>
      </c>
      <c r="L82" s="8">
        <f t="shared" si="5"/>
        <v>285273.28939885716</v>
      </c>
    </row>
    <row r="83" spans="1:12" ht="11.25">
      <c r="A83" s="5" t="s">
        <v>171</v>
      </c>
      <c r="B83" s="6" t="s">
        <v>172</v>
      </c>
      <c r="C83" s="41" t="s">
        <v>152</v>
      </c>
      <c r="D83" s="41"/>
      <c r="E83" s="7">
        <v>96700</v>
      </c>
      <c r="F83" s="8">
        <v>1340.36</v>
      </c>
      <c r="G83" s="9">
        <v>0.19</v>
      </c>
      <c r="H83" s="9"/>
      <c r="I83" s="23">
        <f t="shared" si="3"/>
        <v>36.3812</v>
      </c>
      <c r="J83" s="23">
        <f t="shared" si="4"/>
        <v>145.5248</v>
      </c>
      <c r="K83" s="8">
        <v>1918.68</v>
      </c>
      <c r="L83" s="8">
        <f t="shared" si="5"/>
        <v>279215.523264</v>
      </c>
    </row>
    <row r="84" spans="1:12" ht="11.25">
      <c r="A84" s="5" t="s">
        <v>173</v>
      </c>
      <c r="B84" s="6" t="s">
        <v>174</v>
      </c>
      <c r="C84" s="41" t="s">
        <v>152</v>
      </c>
      <c r="D84" s="41"/>
      <c r="E84" s="7">
        <v>71300</v>
      </c>
      <c r="F84" s="8">
        <v>1347.76</v>
      </c>
      <c r="G84" s="9">
        <v>0.19</v>
      </c>
      <c r="H84" s="9"/>
      <c r="I84" s="23">
        <f t="shared" si="3"/>
        <v>36.582057142857145</v>
      </c>
      <c r="J84" s="23">
        <f t="shared" si="4"/>
        <v>146.32822857142858</v>
      </c>
      <c r="K84" s="8">
        <v>1918.68</v>
      </c>
      <c r="L84" s="8">
        <f t="shared" si="5"/>
        <v>280757.0455954286</v>
      </c>
    </row>
    <row r="85" spans="1:12" ht="11.25">
      <c r="A85" s="5" t="s">
        <v>175</v>
      </c>
      <c r="B85" s="6" t="s">
        <v>176</v>
      </c>
      <c r="C85" s="41" t="s">
        <v>152</v>
      </c>
      <c r="D85" s="41"/>
      <c r="E85" s="7">
        <v>71300</v>
      </c>
      <c r="F85" s="8">
        <v>1363.32</v>
      </c>
      <c r="G85" s="9">
        <v>0.19</v>
      </c>
      <c r="H85" s="9"/>
      <c r="I85" s="23">
        <f t="shared" si="3"/>
        <v>37.0044</v>
      </c>
      <c r="J85" s="23">
        <f t="shared" si="4"/>
        <v>148.0176</v>
      </c>
      <c r="K85" s="8">
        <v>1918.68</v>
      </c>
      <c r="L85" s="8">
        <f t="shared" si="5"/>
        <v>283998.40876799996</v>
      </c>
    </row>
    <row r="86" spans="1:12" ht="11.25">
      <c r="A86" s="5" t="s">
        <v>177</v>
      </c>
      <c r="B86" s="6" t="s">
        <v>178</v>
      </c>
      <c r="C86" s="41" t="s">
        <v>152</v>
      </c>
      <c r="D86" s="41"/>
      <c r="E86" s="7">
        <v>71300</v>
      </c>
      <c r="F86" s="8">
        <v>1357.18</v>
      </c>
      <c r="G86" s="9">
        <v>0.19</v>
      </c>
      <c r="H86" s="9"/>
      <c r="I86" s="23">
        <f t="shared" si="3"/>
        <v>36.837742857142864</v>
      </c>
      <c r="J86" s="23">
        <f t="shared" si="4"/>
        <v>147.35097142857146</v>
      </c>
      <c r="K86" s="8">
        <v>1918.68</v>
      </c>
      <c r="L86" s="8">
        <f t="shared" si="5"/>
        <v>282719.3618605715</v>
      </c>
    </row>
    <row r="87" spans="1:12" ht="11.25">
      <c r="A87" s="5" t="s">
        <v>179</v>
      </c>
      <c r="B87" s="6" t="s">
        <v>180</v>
      </c>
      <c r="C87" s="41" t="s">
        <v>152</v>
      </c>
      <c r="D87" s="41"/>
      <c r="E87" s="7">
        <v>21501</v>
      </c>
      <c r="F87" s="9">
        <v>153.37</v>
      </c>
      <c r="G87" s="9">
        <v>0.19</v>
      </c>
      <c r="H87" s="9"/>
      <c r="I87" s="23">
        <f t="shared" si="3"/>
        <v>4.1629</v>
      </c>
      <c r="J87" s="23">
        <f t="shared" si="4"/>
        <v>16.6516</v>
      </c>
      <c r="K87" s="8">
        <v>1918.68</v>
      </c>
      <c r="L87" s="8">
        <f t="shared" si="5"/>
        <v>31949.091888</v>
      </c>
    </row>
    <row r="88" spans="1:12" ht="11.25">
      <c r="A88" s="5" t="s">
        <v>181</v>
      </c>
      <c r="B88" s="6" t="s">
        <v>182</v>
      </c>
      <c r="C88" s="41" t="s">
        <v>152</v>
      </c>
      <c r="D88" s="41"/>
      <c r="E88" s="7">
        <v>19028</v>
      </c>
      <c r="F88" s="9">
        <v>169.66</v>
      </c>
      <c r="G88" s="9">
        <v>0.19</v>
      </c>
      <c r="H88" s="9"/>
      <c r="I88" s="23">
        <f t="shared" si="3"/>
        <v>4.6050571428571425</v>
      </c>
      <c r="J88" s="23">
        <f t="shared" si="4"/>
        <v>18.42022857142857</v>
      </c>
      <c r="K88" s="8">
        <v>1918.68</v>
      </c>
      <c r="L88" s="8">
        <f t="shared" si="5"/>
        <v>35342.52415542857</v>
      </c>
    </row>
    <row r="89" spans="1:12" ht="11.25">
      <c r="A89" s="5" t="s">
        <v>183</v>
      </c>
      <c r="B89" s="6" t="s">
        <v>184</v>
      </c>
      <c r="C89" s="41" t="s">
        <v>16</v>
      </c>
      <c r="D89" s="41"/>
      <c r="E89" s="7">
        <v>319590</v>
      </c>
      <c r="F89" s="8">
        <v>4764.09</v>
      </c>
      <c r="G89" s="9">
        <v>0.19</v>
      </c>
      <c r="H89" s="9"/>
      <c r="I89" s="23">
        <f t="shared" si="3"/>
        <v>129.3110142857143</v>
      </c>
      <c r="J89" s="23">
        <f t="shared" si="4"/>
        <v>517.2440571428572</v>
      </c>
      <c r="K89" s="8">
        <v>1918.68</v>
      </c>
      <c r="L89" s="8">
        <f t="shared" si="5"/>
        <v>992425.8275588573</v>
      </c>
    </row>
    <row r="90" spans="1:12" ht="11.25">
      <c r="A90" s="5" t="s">
        <v>185</v>
      </c>
      <c r="B90" s="6" t="s">
        <v>186</v>
      </c>
      <c r="C90" s="41" t="s">
        <v>16</v>
      </c>
      <c r="D90" s="41"/>
      <c r="E90" s="7">
        <v>260700</v>
      </c>
      <c r="F90" s="8">
        <v>3191.85</v>
      </c>
      <c r="G90" s="9">
        <v>0.19</v>
      </c>
      <c r="H90" s="9"/>
      <c r="I90" s="23">
        <f t="shared" si="3"/>
        <v>86.63592857142858</v>
      </c>
      <c r="J90" s="23">
        <f t="shared" si="4"/>
        <v>346.5437142857143</v>
      </c>
      <c r="K90" s="8">
        <v>1918.68</v>
      </c>
      <c r="L90" s="8">
        <f t="shared" si="5"/>
        <v>664906.4937257144</v>
      </c>
    </row>
    <row r="91" spans="1:12" ht="11.25">
      <c r="A91" s="5" t="s">
        <v>187</v>
      </c>
      <c r="B91" s="6" t="s">
        <v>188</v>
      </c>
      <c r="C91" s="41" t="s">
        <v>16</v>
      </c>
      <c r="D91" s="41"/>
      <c r="E91" s="7">
        <v>294300</v>
      </c>
      <c r="F91" s="8">
        <v>4031.72</v>
      </c>
      <c r="G91" s="9">
        <v>0.19</v>
      </c>
      <c r="H91" s="9"/>
      <c r="I91" s="23">
        <f t="shared" si="3"/>
        <v>109.4324</v>
      </c>
      <c r="J91" s="23">
        <f t="shared" si="4"/>
        <v>437.7296</v>
      </c>
      <c r="K91" s="8">
        <v>1918.68</v>
      </c>
      <c r="L91" s="8">
        <f t="shared" si="5"/>
        <v>839863.028928</v>
      </c>
    </row>
    <row r="92" spans="1:12" ht="11.25">
      <c r="A92" s="5" t="s">
        <v>189</v>
      </c>
      <c r="B92" s="6" t="s">
        <v>190</v>
      </c>
      <c r="C92" s="41" t="s">
        <v>16</v>
      </c>
      <c r="D92" s="41"/>
      <c r="E92" s="7">
        <v>392640</v>
      </c>
      <c r="F92" s="8">
        <v>4425.14</v>
      </c>
      <c r="G92" s="9">
        <v>0.19</v>
      </c>
      <c r="H92" s="9"/>
      <c r="I92" s="23">
        <f t="shared" si="3"/>
        <v>120.11094285714286</v>
      </c>
      <c r="J92" s="23">
        <f t="shared" si="4"/>
        <v>480.44377142857144</v>
      </c>
      <c r="K92" s="8">
        <v>1918.68</v>
      </c>
      <c r="L92" s="8">
        <f t="shared" si="5"/>
        <v>921817.8553645714</v>
      </c>
    </row>
    <row r="93" spans="1:12" ht="11.25">
      <c r="A93" s="5" t="s">
        <v>191</v>
      </c>
      <c r="B93" s="6" t="s">
        <v>192</v>
      </c>
      <c r="C93" s="41" t="s">
        <v>16</v>
      </c>
      <c r="D93" s="41"/>
      <c r="E93" s="7">
        <v>317200</v>
      </c>
      <c r="F93" s="8">
        <v>4439.64</v>
      </c>
      <c r="G93" s="9">
        <v>0.19</v>
      </c>
      <c r="H93" s="9"/>
      <c r="I93" s="23">
        <f t="shared" si="3"/>
        <v>120.5045142857143</v>
      </c>
      <c r="J93" s="23">
        <f t="shared" si="4"/>
        <v>482.0180571428572</v>
      </c>
      <c r="K93" s="8">
        <v>1918.68</v>
      </c>
      <c r="L93" s="8">
        <f t="shared" si="5"/>
        <v>924838.4058788572</v>
      </c>
    </row>
    <row r="94" spans="1:12" s="20" customFormat="1" ht="11.25" customHeight="1">
      <c r="A94" s="11"/>
      <c r="B94" s="11" t="s">
        <v>193</v>
      </c>
      <c r="C94" s="42"/>
      <c r="D94" s="42"/>
      <c r="E94" s="21">
        <f>SUM(E5:E93)</f>
        <v>13069968</v>
      </c>
      <c r="F94" s="18">
        <f>SUM(F5:F93)</f>
        <v>167027.1</v>
      </c>
      <c r="G94" s="19" t="s">
        <v>194</v>
      </c>
      <c r="H94" s="19"/>
      <c r="I94" s="24" t="s">
        <v>194</v>
      </c>
      <c r="J94" s="26">
        <f>SUM(J5:J93)</f>
        <v>18134.370857142858</v>
      </c>
      <c r="K94" s="19" t="s">
        <v>194</v>
      </c>
      <c r="L94" s="18">
        <f>SUM(L5:L93)</f>
        <v>34794054.676182866</v>
      </c>
    </row>
    <row r="96" spans="1:12" ht="120">
      <c r="A96" s="4" t="s">
        <v>1</v>
      </c>
      <c r="B96" s="4" t="s">
        <v>2</v>
      </c>
      <c r="C96" s="40" t="s">
        <v>3</v>
      </c>
      <c r="D96" s="40"/>
      <c r="E96" s="4" t="s">
        <v>4</v>
      </c>
      <c r="F96" s="4" t="s">
        <v>5</v>
      </c>
      <c r="G96" s="4" t="s">
        <v>6</v>
      </c>
      <c r="H96" s="4"/>
      <c r="I96" s="4" t="s">
        <v>7</v>
      </c>
      <c r="J96" s="4" t="s">
        <v>195</v>
      </c>
      <c r="K96" s="4" t="s">
        <v>9</v>
      </c>
      <c r="L96" s="4" t="s">
        <v>196</v>
      </c>
    </row>
    <row r="97" spans="1:12" ht="11.25">
      <c r="A97" s="5" t="s">
        <v>11</v>
      </c>
      <c r="B97" s="6" t="s">
        <v>12</v>
      </c>
      <c r="C97" s="41" t="s">
        <v>13</v>
      </c>
      <c r="D97" s="41"/>
      <c r="E97" s="7">
        <v>106180</v>
      </c>
      <c r="F97" s="8">
        <v>1511.35</v>
      </c>
      <c r="G97" s="9">
        <v>0.19</v>
      </c>
      <c r="H97" s="9"/>
      <c r="I97" s="23">
        <f>F97*G97/7</f>
        <v>41.02235714285714</v>
      </c>
      <c r="J97" s="23">
        <f>I97*3</f>
        <v>123.06707142857141</v>
      </c>
      <c r="K97" s="8">
        <v>1981.81</v>
      </c>
      <c r="L97" s="8">
        <f>J97*K97</f>
        <v>243895.5528278571</v>
      </c>
    </row>
    <row r="98" spans="1:12" ht="11.25">
      <c r="A98" s="5" t="s">
        <v>14</v>
      </c>
      <c r="B98" s="6" t="s">
        <v>15</v>
      </c>
      <c r="C98" s="41" t="s">
        <v>16</v>
      </c>
      <c r="D98" s="41"/>
      <c r="E98" s="7">
        <v>270460</v>
      </c>
      <c r="F98" s="8">
        <v>2917.52</v>
      </c>
      <c r="G98" s="9">
        <v>0.19</v>
      </c>
      <c r="H98" s="9"/>
      <c r="I98" s="23">
        <f aca="true" t="shared" si="6" ref="I98:I161">F98*G98/7</f>
        <v>79.18982857142858</v>
      </c>
      <c r="J98" s="23">
        <f aca="true" t="shared" si="7" ref="J98:J161">I98*3</f>
        <v>237.56948571428575</v>
      </c>
      <c r="K98" s="8">
        <v>1981.81</v>
      </c>
      <c r="L98" s="8">
        <f aca="true" t="shared" si="8" ref="L98:L161">J98*K98</f>
        <v>470817.58248342865</v>
      </c>
    </row>
    <row r="99" spans="1:12" ht="11.25">
      <c r="A99" s="5" t="s">
        <v>17</v>
      </c>
      <c r="B99" s="6" t="s">
        <v>18</v>
      </c>
      <c r="C99" s="41" t="s">
        <v>16</v>
      </c>
      <c r="D99" s="41"/>
      <c r="E99" s="7">
        <v>248200</v>
      </c>
      <c r="F99" s="8">
        <v>2882.14</v>
      </c>
      <c r="G99" s="9">
        <v>0.19</v>
      </c>
      <c r="H99" s="9"/>
      <c r="I99" s="23">
        <f t="shared" si="6"/>
        <v>78.22951428571427</v>
      </c>
      <c r="J99" s="23">
        <f t="shared" si="7"/>
        <v>234.6885428571428</v>
      </c>
      <c r="K99" s="8">
        <v>1981.81</v>
      </c>
      <c r="L99" s="8">
        <f t="shared" si="8"/>
        <v>465108.10111971415</v>
      </c>
    </row>
    <row r="100" spans="1:12" ht="11.25">
      <c r="A100" s="5" t="s">
        <v>19</v>
      </c>
      <c r="B100" s="6" t="s">
        <v>20</v>
      </c>
      <c r="C100" s="41" t="s">
        <v>16</v>
      </c>
      <c r="D100" s="41"/>
      <c r="E100" s="7">
        <v>260700</v>
      </c>
      <c r="F100" s="8">
        <v>3875.8</v>
      </c>
      <c r="G100" s="9">
        <v>0.19</v>
      </c>
      <c r="H100" s="9"/>
      <c r="I100" s="23">
        <f t="shared" si="6"/>
        <v>105.20028571428573</v>
      </c>
      <c r="J100" s="23">
        <f t="shared" si="7"/>
        <v>315.6008571428572</v>
      </c>
      <c r="K100" s="8">
        <v>1981.81</v>
      </c>
      <c r="L100" s="8">
        <f t="shared" si="8"/>
        <v>625460.9346942859</v>
      </c>
    </row>
    <row r="101" spans="1:12" ht="11.25">
      <c r="A101" s="5" t="s">
        <v>21</v>
      </c>
      <c r="B101" s="6" t="s">
        <v>22</v>
      </c>
      <c r="C101" s="41" t="s">
        <v>16</v>
      </c>
      <c r="D101" s="41"/>
      <c r="E101" s="7">
        <v>260700</v>
      </c>
      <c r="F101" s="8">
        <v>3922.45</v>
      </c>
      <c r="G101" s="9">
        <v>0.19</v>
      </c>
      <c r="H101" s="9"/>
      <c r="I101" s="23">
        <f t="shared" si="6"/>
        <v>106.4665</v>
      </c>
      <c r="J101" s="23">
        <f t="shared" si="7"/>
        <v>319.3995</v>
      </c>
      <c r="K101" s="8">
        <v>1981.81</v>
      </c>
      <c r="L101" s="8">
        <f t="shared" si="8"/>
        <v>632989.1230949999</v>
      </c>
    </row>
    <row r="102" spans="1:12" ht="11.25">
      <c r="A102" s="5" t="s">
        <v>23</v>
      </c>
      <c r="B102" s="6" t="s">
        <v>24</v>
      </c>
      <c r="C102" s="41" t="s">
        <v>16</v>
      </c>
      <c r="D102" s="41"/>
      <c r="E102" s="7">
        <v>260700</v>
      </c>
      <c r="F102" s="8">
        <v>3864.08</v>
      </c>
      <c r="G102" s="9">
        <v>0.19</v>
      </c>
      <c r="H102" s="9"/>
      <c r="I102" s="23">
        <f t="shared" si="6"/>
        <v>104.88217142857143</v>
      </c>
      <c r="J102" s="23">
        <f t="shared" si="7"/>
        <v>314.64651428571426</v>
      </c>
      <c r="K102" s="8">
        <v>1981.81</v>
      </c>
      <c r="L102" s="8">
        <f t="shared" si="8"/>
        <v>623569.6084765714</v>
      </c>
    </row>
    <row r="103" spans="1:12" ht="11.25">
      <c r="A103" s="5" t="s">
        <v>25</v>
      </c>
      <c r="B103" s="6" t="s">
        <v>26</v>
      </c>
      <c r="C103" s="41" t="s">
        <v>16</v>
      </c>
      <c r="D103" s="41"/>
      <c r="E103" s="7">
        <v>260700</v>
      </c>
      <c r="F103" s="8">
        <v>3847.85</v>
      </c>
      <c r="G103" s="9">
        <v>0.19</v>
      </c>
      <c r="H103" s="9"/>
      <c r="I103" s="23">
        <f t="shared" si="6"/>
        <v>104.44164285714285</v>
      </c>
      <c r="J103" s="23">
        <f t="shared" si="7"/>
        <v>313.3249285714286</v>
      </c>
      <c r="K103" s="8">
        <v>1981.81</v>
      </c>
      <c r="L103" s="8">
        <f t="shared" si="8"/>
        <v>620950.4766921429</v>
      </c>
    </row>
    <row r="104" spans="1:12" ht="11.25">
      <c r="A104" s="5" t="s">
        <v>27</v>
      </c>
      <c r="B104" s="6" t="s">
        <v>28</v>
      </c>
      <c r="C104" s="41" t="s">
        <v>16</v>
      </c>
      <c r="D104" s="41"/>
      <c r="E104" s="7">
        <v>196200</v>
      </c>
      <c r="F104" s="8">
        <v>2918.97</v>
      </c>
      <c r="G104" s="9">
        <v>0.19</v>
      </c>
      <c r="H104" s="9"/>
      <c r="I104" s="23">
        <f t="shared" si="6"/>
        <v>79.2291857142857</v>
      </c>
      <c r="J104" s="23">
        <f t="shared" si="7"/>
        <v>237.68755714285712</v>
      </c>
      <c r="K104" s="8">
        <v>1981.81</v>
      </c>
      <c r="L104" s="8">
        <f t="shared" si="8"/>
        <v>471051.5776212856</v>
      </c>
    </row>
    <row r="105" spans="1:12" ht="11.25">
      <c r="A105" s="5" t="s">
        <v>29</v>
      </c>
      <c r="B105" s="6" t="s">
        <v>30</v>
      </c>
      <c r="C105" s="41" t="s">
        <v>16</v>
      </c>
      <c r="D105" s="41"/>
      <c r="E105" s="7">
        <v>226600</v>
      </c>
      <c r="F105" s="8">
        <v>2922.16</v>
      </c>
      <c r="G105" s="9">
        <v>0.19</v>
      </c>
      <c r="H105" s="9"/>
      <c r="I105" s="23">
        <f t="shared" si="6"/>
        <v>79.31577142857142</v>
      </c>
      <c r="J105" s="23">
        <f t="shared" si="7"/>
        <v>237.94731428571427</v>
      </c>
      <c r="K105" s="8">
        <v>1981.81</v>
      </c>
      <c r="L105" s="8">
        <f t="shared" si="8"/>
        <v>471566.3669245714</v>
      </c>
    </row>
    <row r="106" spans="1:12" ht="11.25">
      <c r="A106" s="5" t="s">
        <v>31</v>
      </c>
      <c r="B106" s="6" t="s">
        <v>32</v>
      </c>
      <c r="C106" s="41" t="s">
        <v>16</v>
      </c>
      <c r="D106" s="41"/>
      <c r="E106" s="7">
        <v>260700</v>
      </c>
      <c r="F106" s="8">
        <v>3872.9</v>
      </c>
      <c r="G106" s="9">
        <v>0.19</v>
      </c>
      <c r="H106" s="9"/>
      <c r="I106" s="23">
        <f t="shared" si="6"/>
        <v>105.12157142857143</v>
      </c>
      <c r="J106" s="23">
        <f t="shared" si="7"/>
        <v>315.3647142857143</v>
      </c>
      <c r="K106" s="8">
        <v>1981.81</v>
      </c>
      <c r="L106" s="8">
        <f t="shared" si="8"/>
        <v>624992.9444185714</v>
      </c>
    </row>
    <row r="107" spans="1:12" ht="11.25">
      <c r="A107" s="5" t="s">
        <v>33</v>
      </c>
      <c r="B107" s="6" t="s">
        <v>34</v>
      </c>
      <c r="C107" s="41" t="s">
        <v>13</v>
      </c>
      <c r="D107" s="41"/>
      <c r="E107" s="7">
        <v>13847</v>
      </c>
      <c r="F107" s="9">
        <v>100.67</v>
      </c>
      <c r="G107" s="9">
        <v>0.19</v>
      </c>
      <c r="H107" s="9"/>
      <c r="I107" s="23">
        <f t="shared" si="6"/>
        <v>2.732471428571429</v>
      </c>
      <c r="J107" s="23">
        <f t="shared" si="7"/>
        <v>8.197414285714286</v>
      </c>
      <c r="K107" s="8">
        <v>1981.81</v>
      </c>
      <c r="L107" s="8">
        <f t="shared" si="8"/>
        <v>16245.71760557143</v>
      </c>
    </row>
    <row r="108" spans="1:12" ht="11.25">
      <c r="A108" s="5" t="s">
        <v>35</v>
      </c>
      <c r="B108" s="6" t="s">
        <v>36</v>
      </c>
      <c r="C108" s="41" t="s">
        <v>13</v>
      </c>
      <c r="D108" s="41"/>
      <c r="E108" s="7">
        <v>13274</v>
      </c>
      <c r="F108" s="9">
        <v>32.49</v>
      </c>
      <c r="G108" s="9">
        <v>0.19</v>
      </c>
      <c r="H108" s="9"/>
      <c r="I108" s="23">
        <f t="shared" si="6"/>
        <v>0.8818714285714286</v>
      </c>
      <c r="J108" s="23">
        <f t="shared" si="7"/>
        <v>2.645614285714286</v>
      </c>
      <c r="K108" s="8">
        <v>1981.81</v>
      </c>
      <c r="L108" s="8">
        <f t="shared" si="8"/>
        <v>5243.10484757143</v>
      </c>
    </row>
    <row r="109" spans="1:12" ht="11.25">
      <c r="A109" s="5" t="s">
        <v>37</v>
      </c>
      <c r="B109" s="6" t="s">
        <v>38</v>
      </c>
      <c r="C109" s="41" t="s">
        <v>16</v>
      </c>
      <c r="D109" s="41"/>
      <c r="E109" s="7">
        <v>120000</v>
      </c>
      <c r="F109" s="8">
        <v>2616.75</v>
      </c>
      <c r="G109" s="9">
        <v>0.19</v>
      </c>
      <c r="H109" s="9"/>
      <c r="I109" s="23">
        <f t="shared" si="6"/>
        <v>71.02607142857143</v>
      </c>
      <c r="J109" s="23">
        <f t="shared" si="7"/>
        <v>213.0782142857143</v>
      </c>
      <c r="K109" s="8">
        <v>1981.81</v>
      </c>
      <c r="L109" s="8">
        <f t="shared" si="8"/>
        <v>422280.53585357143</v>
      </c>
    </row>
    <row r="110" spans="1:12" ht="11.25">
      <c r="A110" s="5" t="s">
        <v>39</v>
      </c>
      <c r="B110" s="6" t="s">
        <v>40</v>
      </c>
      <c r="C110" s="41" t="s">
        <v>16</v>
      </c>
      <c r="D110" s="41"/>
      <c r="E110" s="7">
        <v>209280</v>
      </c>
      <c r="F110" s="8">
        <v>2510.17</v>
      </c>
      <c r="G110" s="9">
        <v>0.19</v>
      </c>
      <c r="H110" s="9"/>
      <c r="I110" s="23">
        <f t="shared" si="6"/>
        <v>68.13318571428572</v>
      </c>
      <c r="J110" s="23">
        <f t="shared" si="7"/>
        <v>204.39955714285713</v>
      </c>
      <c r="K110" s="8">
        <v>1981.81</v>
      </c>
      <c r="L110" s="8">
        <f t="shared" si="8"/>
        <v>405081.08634128567</v>
      </c>
    </row>
    <row r="111" spans="1:12" ht="11.25">
      <c r="A111" s="5" t="s">
        <v>41</v>
      </c>
      <c r="B111" s="6" t="s">
        <v>42</v>
      </c>
      <c r="C111" s="41" t="s">
        <v>16</v>
      </c>
      <c r="D111" s="41"/>
      <c r="E111" s="7">
        <v>209280</v>
      </c>
      <c r="F111" s="8">
        <v>2610.83</v>
      </c>
      <c r="G111" s="9">
        <v>0.19</v>
      </c>
      <c r="H111" s="9"/>
      <c r="I111" s="23">
        <f t="shared" si="6"/>
        <v>70.86538571428572</v>
      </c>
      <c r="J111" s="23">
        <f t="shared" si="7"/>
        <v>212.59615714285718</v>
      </c>
      <c r="K111" s="8">
        <v>1981.81</v>
      </c>
      <c r="L111" s="8">
        <f t="shared" si="8"/>
        <v>421325.19018728577</v>
      </c>
    </row>
    <row r="112" spans="1:12" ht="11.25">
      <c r="A112" s="5" t="s">
        <v>43</v>
      </c>
      <c r="B112" s="6" t="s">
        <v>44</v>
      </c>
      <c r="C112" s="41" t="s">
        <v>16</v>
      </c>
      <c r="D112" s="41"/>
      <c r="E112" s="7">
        <v>209280</v>
      </c>
      <c r="F112" s="8">
        <v>2903.48</v>
      </c>
      <c r="G112" s="9">
        <v>0.19</v>
      </c>
      <c r="H112" s="9"/>
      <c r="I112" s="23">
        <f t="shared" si="6"/>
        <v>78.80874285714286</v>
      </c>
      <c r="J112" s="23">
        <f t="shared" si="7"/>
        <v>236.42622857142857</v>
      </c>
      <c r="K112" s="8">
        <v>1981.81</v>
      </c>
      <c r="L112" s="8">
        <f t="shared" si="8"/>
        <v>468551.86404514284</v>
      </c>
    </row>
    <row r="113" spans="1:12" ht="11.25">
      <c r="A113" s="5" t="s">
        <v>45</v>
      </c>
      <c r="B113" s="6" t="s">
        <v>46</v>
      </c>
      <c r="C113" s="41" t="s">
        <v>16</v>
      </c>
      <c r="D113" s="41"/>
      <c r="E113" s="7">
        <v>200099</v>
      </c>
      <c r="F113" s="8">
        <v>2523.47</v>
      </c>
      <c r="G113" s="9">
        <v>0.19</v>
      </c>
      <c r="H113" s="9"/>
      <c r="I113" s="23">
        <f t="shared" si="6"/>
        <v>68.4941857142857</v>
      </c>
      <c r="J113" s="23">
        <f t="shared" si="7"/>
        <v>205.4825571428571</v>
      </c>
      <c r="K113" s="8">
        <v>1981.81</v>
      </c>
      <c r="L113" s="8">
        <f t="shared" si="8"/>
        <v>407227.3865712856</v>
      </c>
    </row>
    <row r="114" spans="1:12" ht="11.25">
      <c r="A114" s="5" t="s">
        <v>47</v>
      </c>
      <c r="B114" s="6" t="s">
        <v>48</v>
      </c>
      <c r="C114" s="41" t="s">
        <v>16</v>
      </c>
      <c r="D114" s="41"/>
      <c r="E114" s="7">
        <v>235340</v>
      </c>
      <c r="F114" s="8">
        <v>2504.31</v>
      </c>
      <c r="G114" s="9">
        <v>0.19</v>
      </c>
      <c r="H114" s="9"/>
      <c r="I114" s="23">
        <f t="shared" si="6"/>
        <v>67.97412857142857</v>
      </c>
      <c r="J114" s="23">
        <f t="shared" si="7"/>
        <v>203.9223857142857</v>
      </c>
      <c r="K114" s="8">
        <v>1981.81</v>
      </c>
      <c r="L114" s="8">
        <f t="shared" si="8"/>
        <v>404135.4232324285</v>
      </c>
    </row>
    <row r="115" spans="1:12" ht="11.25">
      <c r="A115" s="5" t="s">
        <v>49</v>
      </c>
      <c r="B115" s="6" t="s">
        <v>50</v>
      </c>
      <c r="C115" s="41" t="s">
        <v>16</v>
      </c>
      <c r="D115" s="41"/>
      <c r="E115" s="7">
        <v>189886</v>
      </c>
      <c r="F115" s="8">
        <v>2717.67</v>
      </c>
      <c r="G115" s="9">
        <v>0.19</v>
      </c>
      <c r="H115" s="9"/>
      <c r="I115" s="23">
        <f t="shared" si="6"/>
        <v>73.76532857142857</v>
      </c>
      <c r="J115" s="23">
        <f t="shared" si="7"/>
        <v>221.2959857142857</v>
      </c>
      <c r="K115" s="8">
        <v>1981.81</v>
      </c>
      <c r="L115" s="8">
        <f t="shared" si="8"/>
        <v>438566.59744842857</v>
      </c>
    </row>
    <row r="116" spans="1:12" ht="11.25">
      <c r="A116" s="5" t="s">
        <v>51</v>
      </c>
      <c r="B116" s="6" t="s">
        <v>52</v>
      </c>
      <c r="C116" s="41" t="s">
        <v>13</v>
      </c>
      <c r="D116" s="41"/>
      <c r="E116" s="7">
        <v>108250</v>
      </c>
      <c r="F116" s="9">
        <v>792.89</v>
      </c>
      <c r="G116" s="9">
        <v>0.19</v>
      </c>
      <c r="H116" s="9"/>
      <c r="I116" s="23">
        <f t="shared" si="6"/>
        <v>21.5213</v>
      </c>
      <c r="J116" s="23">
        <f t="shared" si="7"/>
        <v>64.5639</v>
      </c>
      <c r="K116" s="8">
        <v>1981.81</v>
      </c>
      <c r="L116" s="8">
        <f t="shared" si="8"/>
        <v>127953.38265900001</v>
      </c>
    </row>
    <row r="117" spans="1:12" ht="11.25">
      <c r="A117" s="5" t="s">
        <v>53</v>
      </c>
      <c r="B117" s="6" t="s">
        <v>54</v>
      </c>
      <c r="C117" s="41" t="s">
        <v>13</v>
      </c>
      <c r="D117" s="41"/>
      <c r="E117" s="7">
        <v>10000</v>
      </c>
      <c r="F117" s="9">
        <v>132.77</v>
      </c>
      <c r="G117" s="9">
        <v>0.19</v>
      </c>
      <c r="H117" s="9"/>
      <c r="I117" s="23">
        <f t="shared" si="6"/>
        <v>3.6037571428571433</v>
      </c>
      <c r="J117" s="23">
        <f t="shared" si="7"/>
        <v>10.81127142857143</v>
      </c>
      <c r="K117" s="8">
        <v>1981.81</v>
      </c>
      <c r="L117" s="8">
        <f t="shared" si="8"/>
        <v>21425.885829857147</v>
      </c>
    </row>
    <row r="118" spans="1:12" ht="11.25">
      <c r="A118" s="5" t="s">
        <v>55</v>
      </c>
      <c r="B118" s="6" t="s">
        <v>56</v>
      </c>
      <c r="C118" s="41" t="s">
        <v>13</v>
      </c>
      <c r="D118" s="41"/>
      <c r="E118" s="7">
        <v>39117</v>
      </c>
      <c r="F118" s="9">
        <v>407.15</v>
      </c>
      <c r="G118" s="9">
        <v>0.19</v>
      </c>
      <c r="H118" s="9"/>
      <c r="I118" s="23">
        <f t="shared" si="6"/>
        <v>11.051214285714284</v>
      </c>
      <c r="J118" s="23">
        <f t="shared" si="7"/>
        <v>33.153642857142856</v>
      </c>
      <c r="K118" s="8">
        <v>1981.81</v>
      </c>
      <c r="L118" s="8">
        <f t="shared" si="8"/>
        <v>65704.22095071428</v>
      </c>
    </row>
    <row r="119" spans="1:12" ht="11.25">
      <c r="A119" s="5" t="s">
        <v>57</v>
      </c>
      <c r="B119" s="6" t="s">
        <v>58</v>
      </c>
      <c r="C119" s="41" t="s">
        <v>59</v>
      </c>
      <c r="D119" s="41"/>
      <c r="E119" s="7">
        <v>244348</v>
      </c>
      <c r="F119" s="8">
        <v>3408.3</v>
      </c>
      <c r="G119" s="9">
        <v>0.19</v>
      </c>
      <c r="H119" s="9"/>
      <c r="I119" s="23">
        <f t="shared" si="6"/>
        <v>92.511</v>
      </c>
      <c r="J119" s="23">
        <f t="shared" si="7"/>
        <v>277.533</v>
      </c>
      <c r="K119" s="8">
        <v>1981.81</v>
      </c>
      <c r="L119" s="8">
        <f t="shared" si="8"/>
        <v>550017.67473</v>
      </c>
    </row>
    <row r="120" spans="1:12" ht="11.25">
      <c r="A120" s="5" t="s">
        <v>60</v>
      </c>
      <c r="B120" s="6" t="s">
        <v>61</v>
      </c>
      <c r="C120" s="41" t="s">
        <v>13</v>
      </c>
      <c r="D120" s="41"/>
      <c r="E120" s="7">
        <v>106461</v>
      </c>
      <c r="F120" s="8">
        <v>1065.24</v>
      </c>
      <c r="G120" s="9">
        <v>0.19</v>
      </c>
      <c r="H120" s="9"/>
      <c r="I120" s="23">
        <f t="shared" si="6"/>
        <v>28.913657142857144</v>
      </c>
      <c r="J120" s="23">
        <f t="shared" si="7"/>
        <v>86.74097142857143</v>
      </c>
      <c r="K120" s="8">
        <v>1981.81</v>
      </c>
      <c r="L120" s="8">
        <f t="shared" si="8"/>
        <v>171904.12458685713</v>
      </c>
    </row>
    <row r="121" spans="1:12" ht="11.25">
      <c r="A121" s="5" t="s">
        <v>62</v>
      </c>
      <c r="B121" s="6" t="s">
        <v>63</v>
      </c>
      <c r="C121" s="41" t="s">
        <v>13</v>
      </c>
      <c r="D121" s="41"/>
      <c r="E121" s="7">
        <v>82522</v>
      </c>
      <c r="F121" s="9">
        <v>717.16</v>
      </c>
      <c r="G121" s="9">
        <v>0.19</v>
      </c>
      <c r="H121" s="9"/>
      <c r="I121" s="23">
        <f t="shared" si="6"/>
        <v>19.46577142857143</v>
      </c>
      <c r="J121" s="23">
        <f t="shared" si="7"/>
        <v>58.39731428571429</v>
      </c>
      <c r="K121" s="8">
        <v>1981.81</v>
      </c>
      <c r="L121" s="8">
        <f t="shared" si="8"/>
        <v>115732.38142457143</v>
      </c>
    </row>
    <row r="122" spans="1:12" ht="11.25">
      <c r="A122" s="5" t="s">
        <v>64</v>
      </c>
      <c r="B122" s="6" t="s">
        <v>65</v>
      </c>
      <c r="C122" s="41" t="s">
        <v>59</v>
      </c>
      <c r="D122" s="41"/>
      <c r="E122" s="7">
        <v>75195</v>
      </c>
      <c r="F122" s="9">
        <v>632.72</v>
      </c>
      <c r="G122" s="9">
        <v>0.19</v>
      </c>
      <c r="H122" s="9"/>
      <c r="I122" s="23">
        <f t="shared" si="6"/>
        <v>17.173828571428572</v>
      </c>
      <c r="J122" s="23">
        <f t="shared" si="7"/>
        <v>51.52148571428572</v>
      </c>
      <c r="K122" s="8">
        <v>1981.81</v>
      </c>
      <c r="L122" s="8">
        <f t="shared" si="8"/>
        <v>102105.79560342857</v>
      </c>
    </row>
    <row r="123" spans="1:12" ht="11.25">
      <c r="A123" s="5" t="s">
        <v>66</v>
      </c>
      <c r="B123" s="6" t="s">
        <v>67</v>
      </c>
      <c r="C123" s="41" t="s">
        <v>13</v>
      </c>
      <c r="D123" s="41"/>
      <c r="E123" s="7">
        <v>110000</v>
      </c>
      <c r="F123" s="8">
        <v>1105.84</v>
      </c>
      <c r="G123" s="9">
        <v>0.19</v>
      </c>
      <c r="H123" s="9"/>
      <c r="I123" s="23">
        <f t="shared" si="6"/>
        <v>30.015657142857144</v>
      </c>
      <c r="J123" s="23">
        <f t="shared" si="7"/>
        <v>90.04697142857142</v>
      </c>
      <c r="K123" s="8">
        <v>1981.81</v>
      </c>
      <c r="L123" s="8">
        <f t="shared" si="8"/>
        <v>178455.98844685714</v>
      </c>
    </row>
    <row r="124" spans="1:12" ht="11.25">
      <c r="A124" s="5" t="s">
        <v>68</v>
      </c>
      <c r="B124" s="6" t="s">
        <v>69</v>
      </c>
      <c r="C124" s="41" t="s">
        <v>13</v>
      </c>
      <c r="D124" s="41"/>
      <c r="E124" s="7">
        <v>108737</v>
      </c>
      <c r="F124" s="8">
        <v>1125.03</v>
      </c>
      <c r="G124" s="9">
        <v>0.19</v>
      </c>
      <c r="H124" s="9"/>
      <c r="I124" s="23">
        <f t="shared" si="6"/>
        <v>30.53652857142857</v>
      </c>
      <c r="J124" s="23">
        <f t="shared" si="7"/>
        <v>91.60958571428571</v>
      </c>
      <c r="K124" s="8">
        <v>1981.81</v>
      </c>
      <c r="L124" s="8">
        <f t="shared" si="8"/>
        <v>181552.79306442858</v>
      </c>
    </row>
    <row r="125" spans="1:12" ht="11.25">
      <c r="A125" s="5" t="s">
        <v>70</v>
      </c>
      <c r="B125" s="6" t="s">
        <v>71</v>
      </c>
      <c r="C125" s="41" t="s">
        <v>13</v>
      </c>
      <c r="D125" s="41"/>
      <c r="E125" s="7">
        <v>81518</v>
      </c>
      <c r="F125" s="8">
        <v>1110.33</v>
      </c>
      <c r="G125" s="9">
        <v>0.19</v>
      </c>
      <c r="H125" s="9"/>
      <c r="I125" s="23">
        <f t="shared" si="6"/>
        <v>30.137528571428568</v>
      </c>
      <c r="J125" s="23">
        <f t="shared" si="7"/>
        <v>90.41258571428571</v>
      </c>
      <c r="K125" s="8">
        <v>1981.81</v>
      </c>
      <c r="L125" s="8">
        <f t="shared" si="8"/>
        <v>179180.56649442855</v>
      </c>
    </row>
    <row r="126" spans="1:12" ht="11.25">
      <c r="A126" s="5" t="s">
        <v>72</v>
      </c>
      <c r="B126" s="6" t="s">
        <v>73</v>
      </c>
      <c r="C126" s="41" t="s">
        <v>13</v>
      </c>
      <c r="D126" s="41"/>
      <c r="E126" s="7">
        <v>110000</v>
      </c>
      <c r="F126" s="8">
        <v>1105.67</v>
      </c>
      <c r="G126" s="9">
        <v>0.19</v>
      </c>
      <c r="H126" s="9"/>
      <c r="I126" s="23">
        <f t="shared" si="6"/>
        <v>30.011042857142858</v>
      </c>
      <c r="J126" s="23">
        <f t="shared" si="7"/>
        <v>90.03312857142858</v>
      </c>
      <c r="K126" s="8">
        <v>1981.81</v>
      </c>
      <c r="L126" s="8">
        <f t="shared" si="8"/>
        <v>178428.55453414287</v>
      </c>
    </row>
    <row r="127" spans="1:12" ht="11.25">
      <c r="A127" s="5" t="s">
        <v>74</v>
      </c>
      <c r="B127" s="6" t="s">
        <v>75</v>
      </c>
      <c r="C127" s="41" t="s">
        <v>13</v>
      </c>
      <c r="D127" s="41"/>
      <c r="E127" s="7">
        <v>121997</v>
      </c>
      <c r="F127" s="8">
        <v>1857.25</v>
      </c>
      <c r="G127" s="9">
        <v>0.19</v>
      </c>
      <c r="H127" s="9"/>
      <c r="I127" s="23">
        <f t="shared" si="6"/>
        <v>50.411071428571425</v>
      </c>
      <c r="J127" s="23">
        <f t="shared" si="7"/>
        <v>151.23321428571427</v>
      </c>
      <c r="K127" s="8">
        <v>1981.81</v>
      </c>
      <c r="L127" s="8">
        <f t="shared" si="8"/>
        <v>299715.4964035714</v>
      </c>
    </row>
    <row r="128" spans="1:12" ht="11.25">
      <c r="A128" s="5" t="s">
        <v>76</v>
      </c>
      <c r="B128" s="6" t="s">
        <v>77</v>
      </c>
      <c r="C128" s="41" t="s">
        <v>13</v>
      </c>
      <c r="D128" s="41"/>
      <c r="E128" s="7">
        <v>89264</v>
      </c>
      <c r="F128" s="9">
        <v>786.52</v>
      </c>
      <c r="G128" s="9">
        <v>0.19</v>
      </c>
      <c r="H128" s="9"/>
      <c r="I128" s="23">
        <f t="shared" si="6"/>
        <v>21.348399999999998</v>
      </c>
      <c r="J128" s="23">
        <f t="shared" si="7"/>
        <v>64.0452</v>
      </c>
      <c r="K128" s="8">
        <v>1981.81</v>
      </c>
      <c r="L128" s="8">
        <f t="shared" si="8"/>
        <v>126925.41781199999</v>
      </c>
    </row>
    <row r="129" spans="1:12" ht="11.25">
      <c r="A129" s="5" t="s">
        <v>78</v>
      </c>
      <c r="B129" s="6" t="s">
        <v>79</v>
      </c>
      <c r="C129" s="41" t="s">
        <v>59</v>
      </c>
      <c r="D129" s="41"/>
      <c r="E129" s="7">
        <v>101105</v>
      </c>
      <c r="F129" s="9">
        <v>856.1</v>
      </c>
      <c r="G129" s="9">
        <v>0.19</v>
      </c>
      <c r="H129" s="9"/>
      <c r="I129" s="23">
        <f t="shared" si="6"/>
        <v>23.237000000000002</v>
      </c>
      <c r="J129" s="23">
        <f t="shared" si="7"/>
        <v>69.71100000000001</v>
      </c>
      <c r="K129" s="8">
        <v>1981.81</v>
      </c>
      <c r="L129" s="8">
        <f t="shared" si="8"/>
        <v>138153.95691</v>
      </c>
    </row>
    <row r="130" spans="1:12" ht="11.25">
      <c r="A130" s="5" t="s">
        <v>80</v>
      </c>
      <c r="B130" s="6" t="s">
        <v>81</v>
      </c>
      <c r="C130" s="41" t="s">
        <v>59</v>
      </c>
      <c r="D130" s="41"/>
      <c r="E130" s="7">
        <v>101105</v>
      </c>
      <c r="F130" s="9">
        <v>840.4</v>
      </c>
      <c r="G130" s="9">
        <v>0.19</v>
      </c>
      <c r="H130" s="9"/>
      <c r="I130" s="23">
        <f t="shared" si="6"/>
        <v>22.81085714285714</v>
      </c>
      <c r="J130" s="23">
        <f t="shared" si="7"/>
        <v>68.43257142857142</v>
      </c>
      <c r="K130" s="8">
        <v>1981.81</v>
      </c>
      <c r="L130" s="8">
        <f t="shared" si="8"/>
        <v>135620.35438285713</v>
      </c>
    </row>
    <row r="131" spans="1:12" ht="11.25">
      <c r="A131" s="5" t="s">
        <v>82</v>
      </c>
      <c r="B131" s="6" t="s">
        <v>83</v>
      </c>
      <c r="C131" s="41" t="s">
        <v>59</v>
      </c>
      <c r="D131" s="41"/>
      <c r="E131" s="7">
        <v>101105</v>
      </c>
      <c r="F131" s="9">
        <v>831.96</v>
      </c>
      <c r="G131" s="9">
        <v>0.19</v>
      </c>
      <c r="H131" s="9"/>
      <c r="I131" s="23">
        <f t="shared" si="6"/>
        <v>22.581771428571432</v>
      </c>
      <c r="J131" s="23">
        <f t="shared" si="7"/>
        <v>67.7453142857143</v>
      </c>
      <c r="K131" s="8">
        <v>1981.81</v>
      </c>
      <c r="L131" s="8">
        <f t="shared" si="8"/>
        <v>134258.34130457146</v>
      </c>
    </row>
    <row r="132" spans="1:12" ht="11.25">
      <c r="A132" s="5" t="s">
        <v>84</v>
      </c>
      <c r="B132" s="6" t="s">
        <v>85</v>
      </c>
      <c r="C132" s="41" t="s">
        <v>59</v>
      </c>
      <c r="D132" s="41"/>
      <c r="E132" s="7">
        <v>101105</v>
      </c>
      <c r="F132" s="9">
        <v>819.74</v>
      </c>
      <c r="G132" s="9">
        <v>0.19</v>
      </c>
      <c r="H132" s="9"/>
      <c r="I132" s="23">
        <f t="shared" si="6"/>
        <v>22.250085714285714</v>
      </c>
      <c r="J132" s="23">
        <f t="shared" si="7"/>
        <v>66.75025714285714</v>
      </c>
      <c r="K132" s="8">
        <v>1981.81</v>
      </c>
      <c r="L132" s="8">
        <f t="shared" si="8"/>
        <v>132286.3271082857</v>
      </c>
    </row>
    <row r="133" spans="1:12" ht="11.25">
      <c r="A133" s="5" t="s">
        <v>86</v>
      </c>
      <c r="B133" s="6" t="s">
        <v>87</v>
      </c>
      <c r="C133" s="41" t="s">
        <v>59</v>
      </c>
      <c r="D133" s="41"/>
      <c r="E133" s="7">
        <v>101105</v>
      </c>
      <c r="F133" s="9">
        <v>829.31</v>
      </c>
      <c r="G133" s="9">
        <v>0.19</v>
      </c>
      <c r="H133" s="9"/>
      <c r="I133" s="23">
        <f t="shared" si="6"/>
        <v>22.509842857142853</v>
      </c>
      <c r="J133" s="23">
        <f t="shared" si="7"/>
        <v>67.52952857142856</v>
      </c>
      <c r="K133" s="8">
        <v>1981.81</v>
      </c>
      <c r="L133" s="8">
        <f t="shared" si="8"/>
        <v>133830.6950181428</v>
      </c>
    </row>
    <row r="134" spans="1:12" ht="11.25">
      <c r="A134" s="5" t="s">
        <v>88</v>
      </c>
      <c r="B134" s="6" t="s">
        <v>89</v>
      </c>
      <c r="C134" s="41" t="s">
        <v>59</v>
      </c>
      <c r="D134" s="41"/>
      <c r="E134" s="7">
        <v>217482</v>
      </c>
      <c r="F134" s="8">
        <v>2813.39</v>
      </c>
      <c r="G134" s="9">
        <v>0.19</v>
      </c>
      <c r="H134" s="9"/>
      <c r="I134" s="23">
        <f t="shared" si="6"/>
        <v>76.36344285714286</v>
      </c>
      <c r="J134" s="23">
        <f t="shared" si="7"/>
        <v>229.09032857142859</v>
      </c>
      <c r="K134" s="8">
        <v>1981.81</v>
      </c>
      <c r="L134" s="8">
        <f t="shared" si="8"/>
        <v>454013.5040661429</v>
      </c>
    </row>
    <row r="135" spans="1:12" ht="11.25">
      <c r="A135" s="5" t="s">
        <v>90</v>
      </c>
      <c r="B135" s="6" t="s">
        <v>91</v>
      </c>
      <c r="C135" s="41" t="s">
        <v>59</v>
      </c>
      <c r="D135" s="41"/>
      <c r="E135" s="7">
        <v>80968</v>
      </c>
      <c r="F135" s="9">
        <v>858</v>
      </c>
      <c r="G135" s="9">
        <v>0.19</v>
      </c>
      <c r="H135" s="9"/>
      <c r="I135" s="23">
        <f t="shared" si="6"/>
        <v>23.28857142857143</v>
      </c>
      <c r="J135" s="23">
        <f t="shared" si="7"/>
        <v>69.86571428571429</v>
      </c>
      <c r="K135" s="8">
        <v>1981.81</v>
      </c>
      <c r="L135" s="8">
        <f t="shared" si="8"/>
        <v>138460.57122857144</v>
      </c>
    </row>
    <row r="136" spans="1:12" ht="11.25">
      <c r="A136" s="5" t="s">
        <v>92</v>
      </c>
      <c r="B136" s="6" t="s">
        <v>93</v>
      </c>
      <c r="C136" s="41" t="s">
        <v>59</v>
      </c>
      <c r="D136" s="41"/>
      <c r="E136" s="7">
        <v>64872</v>
      </c>
      <c r="F136" s="9">
        <v>341.7</v>
      </c>
      <c r="G136" s="9">
        <v>0.19</v>
      </c>
      <c r="H136" s="9"/>
      <c r="I136" s="23">
        <f t="shared" si="6"/>
        <v>9.274714285714285</v>
      </c>
      <c r="J136" s="23">
        <f t="shared" si="7"/>
        <v>27.824142857142856</v>
      </c>
      <c r="K136" s="8">
        <v>1981.81</v>
      </c>
      <c r="L136" s="8">
        <f t="shared" si="8"/>
        <v>55142.164555714284</v>
      </c>
    </row>
    <row r="137" spans="1:12" ht="11.25">
      <c r="A137" s="5" t="s">
        <v>94</v>
      </c>
      <c r="B137" s="6" t="s">
        <v>95</v>
      </c>
      <c r="C137" s="41" t="s">
        <v>59</v>
      </c>
      <c r="D137" s="41"/>
      <c r="E137" s="7">
        <v>104913</v>
      </c>
      <c r="F137" s="9">
        <v>951.35</v>
      </c>
      <c r="G137" s="9">
        <v>0.19</v>
      </c>
      <c r="H137" s="9"/>
      <c r="I137" s="23">
        <f t="shared" si="6"/>
        <v>25.822357142857147</v>
      </c>
      <c r="J137" s="23">
        <f t="shared" si="7"/>
        <v>77.46707142857144</v>
      </c>
      <c r="K137" s="8">
        <v>1981.81</v>
      </c>
      <c r="L137" s="8">
        <f t="shared" si="8"/>
        <v>153525.01682785718</v>
      </c>
    </row>
    <row r="138" spans="1:12" ht="11.25">
      <c r="A138" s="5" t="s">
        <v>96</v>
      </c>
      <c r="B138" s="6" t="s">
        <v>97</v>
      </c>
      <c r="C138" s="41" t="s">
        <v>59</v>
      </c>
      <c r="D138" s="41"/>
      <c r="E138" s="7">
        <v>43314</v>
      </c>
      <c r="F138" s="9">
        <v>165.6</v>
      </c>
      <c r="G138" s="9">
        <v>0.19</v>
      </c>
      <c r="H138" s="9"/>
      <c r="I138" s="23">
        <f t="shared" si="6"/>
        <v>4.494857142857143</v>
      </c>
      <c r="J138" s="23">
        <f t="shared" si="7"/>
        <v>13.484571428571428</v>
      </c>
      <c r="K138" s="8">
        <v>1981.81</v>
      </c>
      <c r="L138" s="8">
        <f t="shared" si="8"/>
        <v>26723.85850285714</v>
      </c>
    </row>
    <row r="139" spans="1:12" ht="11.25">
      <c r="A139" s="5" t="s">
        <v>98</v>
      </c>
      <c r="B139" s="6" t="s">
        <v>99</v>
      </c>
      <c r="C139" s="41" t="s">
        <v>59</v>
      </c>
      <c r="D139" s="41"/>
      <c r="E139" s="7">
        <v>29082</v>
      </c>
      <c r="F139" s="9">
        <v>198.43</v>
      </c>
      <c r="G139" s="9">
        <v>0.19</v>
      </c>
      <c r="H139" s="9"/>
      <c r="I139" s="23">
        <f t="shared" si="6"/>
        <v>5.385957142857143</v>
      </c>
      <c r="J139" s="23">
        <f t="shared" si="7"/>
        <v>16.15787142857143</v>
      </c>
      <c r="K139" s="8">
        <v>1981.81</v>
      </c>
      <c r="L139" s="8">
        <f t="shared" si="8"/>
        <v>32021.831175857144</v>
      </c>
    </row>
    <row r="140" spans="1:12" ht="11.25">
      <c r="A140" s="5" t="s">
        <v>100</v>
      </c>
      <c r="B140" s="6" t="s">
        <v>101</v>
      </c>
      <c r="C140" s="41" t="s">
        <v>59</v>
      </c>
      <c r="D140" s="41"/>
      <c r="E140" s="7">
        <v>67516</v>
      </c>
      <c r="F140" s="9">
        <v>958.84</v>
      </c>
      <c r="G140" s="9">
        <v>0.19</v>
      </c>
      <c r="H140" s="9"/>
      <c r="I140" s="23">
        <f t="shared" si="6"/>
        <v>26.025657142857145</v>
      </c>
      <c r="J140" s="23">
        <f t="shared" si="7"/>
        <v>78.07697142857144</v>
      </c>
      <c r="K140" s="8">
        <v>1981.81</v>
      </c>
      <c r="L140" s="8">
        <f t="shared" si="8"/>
        <v>154733.72274685715</v>
      </c>
    </row>
    <row r="141" spans="1:12" ht="11.25">
      <c r="A141" s="5" t="s">
        <v>102</v>
      </c>
      <c r="B141" s="6" t="s">
        <v>103</v>
      </c>
      <c r="C141" s="41" t="s">
        <v>59</v>
      </c>
      <c r="D141" s="41"/>
      <c r="E141" s="7">
        <v>34750</v>
      </c>
      <c r="F141" s="9">
        <v>274.39</v>
      </c>
      <c r="G141" s="9">
        <v>0.19</v>
      </c>
      <c r="H141" s="9"/>
      <c r="I141" s="23">
        <f t="shared" si="6"/>
        <v>7.447728571428571</v>
      </c>
      <c r="J141" s="23">
        <f t="shared" si="7"/>
        <v>22.343185714285713</v>
      </c>
      <c r="K141" s="8">
        <v>1981.81</v>
      </c>
      <c r="L141" s="8">
        <f t="shared" si="8"/>
        <v>44279.948880428565</v>
      </c>
    </row>
    <row r="142" spans="1:12" ht="11.25">
      <c r="A142" s="5" t="s">
        <v>104</v>
      </c>
      <c r="B142" s="6" t="s">
        <v>105</v>
      </c>
      <c r="C142" s="41" t="s">
        <v>59</v>
      </c>
      <c r="D142" s="41"/>
      <c r="E142" s="7">
        <v>54411</v>
      </c>
      <c r="F142" s="9">
        <v>501.84</v>
      </c>
      <c r="G142" s="9">
        <v>0.19</v>
      </c>
      <c r="H142" s="9"/>
      <c r="I142" s="23">
        <f t="shared" si="6"/>
        <v>13.621371428571427</v>
      </c>
      <c r="J142" s="23">
        <f t="shared" si="7"/>
        <v>40.86411428571428</v>
      </c>
      <c r="K142" s="8">
        <v>1981.81</v>
      </c>
      <c r="L142" s="8">
        <f t="shared" si="8"/>
        <v>80984.91033257141</v>
      </c>
    </row>
    <row r="143" spans="1:12" ht="11.25">
      <c r="A143" s="5" t="s">
        <v>106</v>
      </c>
      <c r="B143" s="6" t="s">
        <v>107</v>
      </c>
      <c r="C143" s="41" t="s">
        <v>59</v>
      </c>
      <c r="D143" s="41"/>
      <c r="E143" s="7">
        <v>84652</v>
      </c>
      <c r="F143" s="9">
        <v>890.08</v>
      </c>
      <c r="G143" s="9">
        <v>0.19</v>
      </c>
      <c r="H143" s="9"/>
      <c r="I143" s="23">
        <f t="shared" si="6"/>
        <v>24.159314285714288</v>
      </c>
      <c r="J143" s="23">
        <f t="shared" si="7"/>
        <v>72.47794285714286</v>
      </c>
      <c r="K143" s="8">
        <v>1981.81</v>
      </c>
      <c r="L143" s="8">
        <f t="shared" si="8"/>
        <v>143637.5119337143</v>
      </c>
    </row>
    <row r="144" spans="1:12" ht="11.25">
      <c r="A144" s="5" t="s">
        <v>108</v>
      </c>
      <c r="B144" s="6" t="s">
        <v>109</v>
      </c>
      <c r="C144" s="41" t="s">
        <v>59</v>
      </c>
      <c r="D144" s="41"/>
      <c r="E144" s="7">
        <v>93795</v>
      </c>
      <c r="F144" s="9">
        <v>885.27</v>
      </c>
      <c r="G144" s="9">
        <v>0.19</v>
      </c>
      <c r="H144" s="9"/>
      <c r="I144" s="23">
        <f t="shared" si="6"/>
        <v>24.028757142857142</v>
      </c>
      <c r="J144" s="23">
        <f t="shared" si="7"/>
        <v>72.08627142857142</v>
      </c>
      <c r="K144" s="8">
        <v>1981.81</v>
      </c>
      <c r="L144" s="8">
        <f t="shared" si="8"/>
        <v>142861.29357985713</v>
      </c>
    </row>
    <row r="145" spans="1:12" ht="11.25">
      <c r="A145" s="5" t="s">
        <v>110</v>
      </c>
      <c r="B145" s="6" t="s">
        <v>111</v>
      </c>
      <c r="C145" s="41" t="s">
        <v>59</v>
      </c>
      <c r="D145" s="41"/>
      <c r="E145" s="7">
        <v>441917</v>
      </c>
      <c r="F145" s="8">
        <v>5570.5</v>
      </c>
      <c r="G145" s="9">
        <v>0.19</v>
      </c>
      <c r="H145" s="9"/>
      <c r="I145" s="23">
        <f t="shared" si="6"/>
        <v>151.1992857142857</v>
      </c>
      <c r="J145" s="23">
        <f t="shared" si="7"/>
        <v>453.59785714285715</v>
      </c>
      <c r="K145" s="8">
        <v>1981.81</v>
      </c>
      <c r="L145" s="8">
        <f t="shared" si="8"/>
        <v>898944.7692642857</v>
      </c>
    </row>
    <row r="146" spans="1:12" ht="11.25">
      <c r="A146" s="5" t="s">
        <v>112</v>
      </c>
      <c r="B146" s="6" t="s">
        <v>113</v>
      </c>
      <c r="C146" s="41" t="s">
        <v>59</v>
      </c>
      <c r="D146" s="41"/>
      <c r="E146" s="7">
        <v>16754</v>
      </c>
      <c r="F146" s="9">
        <v>134</v>
      </c>
      <c r="G146" s="9">
        <v>0.19</v>
      </c>
      <c r="H146" s="9"/>
      <c r="I146" s="23">
        <f t="shared" si="6"/>
        <v>3.6371428571428575</v>
      </c>
      <c r="J146" s="23">
        <f t="shared" si="7"/>
        <v>10.911428571428573</v>
      </c>
      <c r="K146" s="8">
        <v>1981.81</v>
      </c>
      <c r="L146" s="8">
        <f t="shared" si="8"/>
        <v>21624.37825714286</v>
      </c>
    </row>
    <row r="147" spans="1:12" ht="11.25">
      <c r="A147" s="5" t="s">
        <v>114</v>
      </c>
      <c r="B147" s="6" t="s">
        <v>115</v>
      </c>
      <c r="C147" s="41" t="s">
        <v>59</v>
      </c>
      <c r="D147" s="41"/>
      <c r="E147" s="7">
        <v>66395</v>
      </c>
      <c r="F147" s="9">
        <v>814.31</v>
      </c>
      <c r="G147" s="9">
        <v>0.19</v>
      </c>
      <c r="H147" s="9"/>
      <c r="I147" s="23">
        <f t="shared" si="6"/>
        <v>22.1027</v>
      </c>
      <c r="J147" s="23">
        <f t="shared" si="7"/>
        <v>66.3081</v>
      </c>
      <c r="K147" s="8">
        <v>1981.81</v>
      </c>
      <c r="L147" s="8">
        <f t="shared" si="8"/>
        <v>131410.055661</v>
      </c>
    </row>
    <row r="148" spans="1:12" ht="11.25">
      <c r="A148" s="5" t="s">
        <v>116</v>
      </c>
      <c r="B148" s="6" t="s">
        <v>117</v>
      </c>
      <c r="C148" s="41" t="s">
        <v>59</v>
      </c>
      <c r="D148" s="41"/>
      <c r="E148" s="7">
        <v>29734</v>
      </c>
      <c r="F148" s="9">
        <v>251.2</v>
      </c>
      <c r="G148" s="9">
        <v>0.19</v>
      </c>
      <c r="H148" s="9"/>
      <c r="I148" s="23">
        <f t="shared" si="6"/>
        <v>6.8182857142857145</v>
      </c>
      <c r="J148" s="23">
        <f t="shared" si="7"/>
        <v>20.454857142857144</v>
      </c>
      <c r="K148" s="8">
        <v>1981.81</v>
      </c>
      <c r="L148" s="8">
        <f t="shared" si="8"/>
        <v>40537.64043428571</v>
      </c>
    </row>
    <row r="149" spans="1:12" ht="11.25">
      <c r="A149" s="5" t="s">
        <v>118</v>
      </c>
      <c r="B149" s="6" t="s">
        <v>119</v>
      </c>
      <c r="C149" s="41" t="s">
        <v>59</v>
      </c>
      <c r="D149" s="41"/>
      <c r="E149" s="7">
        <v>101105</v>
      </c>
      <c r="F149" s="9">
        <v>831.79</v>
      </c>
      <c r="G149" s="9">
        <v>0.19</v>
      </c>
      <c r="H149" s="9"/>
      <c r="I149" s="23">
        <f t="shared" si="6"/>
        <v>22.577157142857143</v>
      </c>
      <c r="J149" s="23">
        <f t="shared" si="7"/>
        <v>67.73147142857142</v>
      </c>
      <c r="K149" s="8">
        <v>1981.81</v>
      </c>
      <c r="L149" s="8">
        <f t="shared" si="8"/>
        <v>134230.90739185712</v>
      </c>
    </row>
    <row r="150" spans="1:12" ht="11.25">
      <c r="A150" s="5" t="s">
        <v>120</v>
      </c>
      <c r="B150" s="6" t="s">
        <v>121</v>
      </c>
      <c r="C150" s="41" t="s">
        <v>59</v>
      </c>
      <c r="D150" s="41"/>
      <c r="E150" s="7">
        <v>92245</v>
      </c>
      <c r="F150" s="9">
        <v>759.29</v>
      </c>
      <c r="G150" s="9">
        <v>0.19</v>
      </c>
      <c r="H150" s="9"/>
      <c r="I150" s="23">
        <f t="shared" si="6"/>
        <v>20.609299999999998</v>
      </c>
      <c r="J150" s="23">
        <f t="shared" si="7"/>
        <v>61.82789999999999</v>
      </c>
      <c r="K150" s="8">
        <v>1981.81</v>
      </c>
      <c r="L150" s="8">
        <f t="shared" si="8"/>
        <v>122531.15049899998</v>
      </c>
    </row>
    <row r="151" spans="1:12" ht="11.25">
      <c r="A151" s="5" t="s">
        <v>122</v>
      </c>
      <c r="B151" s="6" t="s">
        <v>123</v>
      </c>
      <c r="C151" s="41" t="s">
        <v>59</v>
      </c>
      <c r="D151" s="41"/>
      <c r="E151" s="7">
        <v>101105</v>
      </c>
      <c r="F151" s="9">
        <v>840.75</v>
      </c>
      <c r="G151" s="9">
        <v>0.19</v>
      </c>
      <c r="H151" s="9"/>
      <c r="I151" s="23">
        <f t="shared" si="6"/>
        <v>22.820357142857144</v>
      </c>
      <c r="J151" s="23">
        <f t="shared" si="7"/>
        <v>68.46107142857143</v>
      </c>
      <c r="K151" s="8">
        <v>1981.81</v>
      </c>
      <c r="L151" s="8">
        <f t="shared" si="8"/>
        <v>135676.83596785713</v>
      </c>
    </row>
    <row r="152" spans="1:12" ht="11.25">
      <c r="A152" s="5" t="s">
        <v>124</v>
      </c>
      <c r="B152" s="6" t="s">
        <v>125</v>
      </c>
      <c r="C152" s="41" t="s">
        <v>59</v>
      </c>
      <c r="D152" s="41"/>
      <c r="E152" s="7">
        <v>101105</v>
      </c>
      <c r="F152" s="9">
        <v>821.35</v>
      </c>
      <c r="G152" s="9">
        <v>0.19</v>
      </c>
      <c r="H152" s="9"/>
      <c r="I152" s="23">
        <f t="shared" si="6"/>
        <v>22.293785714285715</v>
      </c>
      <c r="J152" s="23">
        <f t="shared" si="7"/>
        <v>66.88135714285714</v>
      </c>
      <c r="K152" s="8">
        <v>1981.81</v>
      </c>
      <c r="L152" s="8">
        <f t="shared" si="8"/>
        <v>132546.14239928572</v>
      </c>
    </row>
    <row r="153" spans="1:12" ht="11.25">
      <c r="A153" s="5" t="s">
        <v>126</v>
      </c>
      <c r="B153" s="6" t="s">
        <v>127</v>
      </c>
      <c r="C153" s="41" t="s">
        <v>59</v>
      </c>
      <c r="D153" s="41"/>
      <c r="E153" s="7">
        <v>101105</v>
      </c>
      <c r="F153" s="9">
        <v>818.81</v>
      </c>
      <c r="G153" s="9">
        <v>0.19</v>
      </c>
      <c r="H153" s="9"/>
      <c r="I153" s="23">
        <f t="shared" si="6"/>
        <v>22.224842857142853</v>
      </c>
      <c r="J153" s="23">
        <f t="shared" si="7"/>
        <v>66.67452857142857</v>
      </c>
      <c r="K153" s="8">
        <v>1981.81</v>
      </c>
      <c r="L153" s="8">
        <f t="shared" si="8"/>
        <v>132136.24746814286</v>
      </c>
    </row>
    <row r="154" spans="1:12" ht="11.25">
      <c r="A154" s="5" t="s">
        <v>128</v>
      </c>
      <c r="B154" s="6" t="s">
        <v>129</v>
      </c>
      <c r="C154" s="41" t="s">
        <v>16</v>
      </c>
      <c r="D154" s="41"/>
      <c r="E154" s="7">
        <v>215202</v>
      </c>
      <c r="F154" s="8">
        <v>2585.41</v>
      </c>
      <c r="G154" s="9">
        <v>0.19</v>
      </c>
      <c r="H154" s="9"/>
      <c r="I154" s="23">
        <f t="shared" si="6"/>
        <v>70.17541428571428</v>
      </c>
      <c r="J154" s="23">
        <f t="shared" si="7"/>
        <v>210.52624285714285</v>
      </c>
      <c r="K154" s="8">
        <v>1981.81</v>
      </c>
      <c r="L154" s="8">
        <f t="shared" si="8"/>
        <v>417223.0133567143</v>
      </c>
    </row>
    <row r="155" spans="1:12" ht="11.25">
      <c r="A155" s="5" t="s">
        <v>130</v>
      </c>
      <c r="B155" s="6" t="s">
        <v>131</v>
      </c>
      <c r="C155" s="41" t="s">
        <v>16</v>
      </c>
      <c r="D155" s="41"/>
      <c r="E155" s="7">
        <v>260700</v>
      </c>
      <c r="F155" s="8">
        <v>3184.92</v>
      </c>
      <c r="G155" s="9">
        <v>0.19</v>
      </c>
      <c r="H155" s="9"/>
      <c r="I155" s="23">
        <f t="shared" si="6"/>
        <v>86.44782857142857</v>
      </c>
      <c r="J155" s="23">
        <f t="shared" si="7"/>
        <v>259.34348571428575</v>
      </c>
      <c r="K155" s="8">
        <v>1981.81</v>
      </c>
      <c r="L155" s="8">
        <f t="shared" si="8"/>
        <v>513969.51342342864</v>
      </c>
    </row>
    <row r="156" spans="1:12" ht="11.25">
      <c r="A156" s="5" t="s">
        <v>132</v>
      </c>
      <c r="B156" s="6" t="s">
        <v>133</v>
      </c>
      <c r="C156" s="41" t="s">
        <v>16</v>
      </c>
      <c r="D156" s="41"/>
      <c r="E156" s="7">
        <v>209280</v>
      </c>
      <c r="F156" s="8">
        <v>2551.24</v>
      </c>
      <c r="G156" s="9">
        <v>0.19</v>
      </c>
      <c r="H156" s="9"/>
      <c r="I156" s="23">
        <f t="shared" si="6"/>
        <v>69.24794285714286</v>
      </c>
      <c r="J156" s="23">
        <f t="shared" si="7"/>
        <v>207.7438285714286</v>
      </c>
      <c r="K156" s="8">
        <v>1981.81</v>
      </c>
      <c r="L156" s="8">
        <f t="shared" si="8"/>
        <v>411708.79690114286</v>
      </c>
    </row>
    <row r="157" spans="1:12" ht="11.25">
      <c r="A157" s="5" t="s">
        <v>134</v>
      </c>
      <c r="B157" s="6" t="s">
        <v>135</v>
      </c>
      <c r="C157" s="41" t="s">
        <v>16</v>
      </c>
      <c r="D157" s="41"/>
      <c r="E157" s="7">
        <v>260700</v>
      </c>
      <c r="F157" s="8">
        <v>3172.35</v>
      </c>
      <c r="G157" s="9">
        <v>0.19</v>
      </c>
      <c r="H157" s="9"/>
      <c r="I157" s="23">
        <f t="shared" si="6"/>
        <v>86.10664285714286</v>
      </c>
      <c r="J157" s="23">
        <f t="shared" si="7"/>
        <v>258.3199285714286</v>
      </c>
      <c r="K157" s="8">
        <v>1981.81</v>
      </c>
      <c r="L157" s="8">
        <f t="shared" si="8"/>
        <v>511941.0176421429</v>
      </c>
    </row>
    <row r="158" spans="1:12" ht="11.25">
      <c r="A158" s="5" t="s">
        <v>136</v>
      </c>
      <c r="B158" s="6" t="s">
        <v>137</v>
      </c>
      <c r="C158" s="41" t="s">
        <v>16</v>
      </c>
      <c r="D158" s="41"/>
      <c r="E158" s="7">
        <v>209280</v>
      </c>
      <c r="F158" s="8">
        <v>2977.9</v>
      </c>
      <c r="G158" s="9">
        <v>0.19</v>
      </c>
      <c r="H158" s="9"/>
      <c r="I158" s="23">
        <f t="shared" si="6"/>
        <v>80.8287142857143</v>
      </c>
      <c r="J158" s="23">
        <f t="shared" si="7"/>
        <v>242.4861428571429</v>
      </c>
      <c r="K158" s="8">
        <v>1981.81</v>
      </c>
      <c r="L158" s="8">
        <f t="shared" si="8"/>
        <v>480561.46277571435</v>
      </c>
    </row>
    <row r="159" spans="1:12" ht="11.25">
      <c r="A159" s="5" t="s">
        <v>138</v>
      </c>
      <c r="B159" s="6" t="s">
        <v>139</v>
      </c>
      <c r="C159" s="41" t="s">
        <v>16</v>
      </c>
      <c r="D159" s="41"/>
      <c r="E159" s="7">
        <v>231000</v>
      </c>
      <c r="F159" s="8">
        <v>3081.98</v>
      </c>
      <c r="G159" s="9">
        <v>0.19</v>
      </c>
      <c r="H159" s="9"/>
      <c r="I159" s="23">
        <f t="shared" si="6"/>
        <v>83.65374285714286</v>
      </c>
      <c r="J159" s="23">
        <f t="shared" si="7"/>
        <v>250.9612285714286</v>
      </c>
      <c r="K159" s="8">
        <v>1981.81</v>
      </c>
      <c r="L159" s="8">
        <f t="shared" si="8"/>
        <v>497357.4723951429</v>
      </c>
    </row>
    <row r="160" spans="1:12" ht="11.25">
      <c r="A160" s="5" t="s">
        <v>140</v>
      </c>
      <c r="B160" s="6" t="s">
        <v>141</v>
      </c>
      <c r="C160" s="41" t="s">
        <v>16</v>
      </c>
      <c r="D160" s="41"/>
      <c r="E160" s="7">
        <v>242000</v>
      </c>
      <c r="F160" s="8">
        <v>3069.06</v>
      </c>
      <c r="G160" s="9">
        <v>0.19</v>
      </c>
      <c r="H160" s="9"/>
      <c r="I160" s="23">
        <f t="shared" si="6"/>
        <v>83.30305714285714</v>
      </c>
      <c r="J160" s="23">
        <f t="shared" si="7"/>
        <v>249.90917142857143</v>
      </c>
      <c r="K160" s="8">
        <v>1981.81</v>
      </c>
      <c r="L160" s="8">
        <f t="shared" si="8"/>
        <v>495272.49502885714</v>
      </c>
    </row>
    <row r="161" spans="1:12" ht="11.25">
      <c r="A161" s="5" t="s">
        <v>142</v>
      </c>
      <c r="B161" s="6" t="s">
        <v>143</v>
      </c>
      <c r="C161" s="41" t="s">
        <v>16</v>
      </c>
      <c r="D161" s="41"/>
      <c r="E161" s="7">
        <v>242000</v>
      </c>
      <c r="F161" s="8">
        <v>3006.24</v>
      </c>
      <c r="G161" s="9">
        <v>0.19</v>
      </c>
      <c r="H161" s="9"/>
      <c r="I161" s="23">
        <f t="shared" si="6"/>
        <v>81.59794285714284</v>
      </c>
      <c r="J161" s="23">
        <f t="shared" si="7"/>
        <v>244.79382857142852</v>
      </c>
      <c r="K161" s="8">
        <v>1981.81</v>
      </c>
      <c r="L161" s="8">
        <f t="shared" si="8"/>
        <v>485134.85740114277</v>
      </c>
    </row>
    <row r="162" spans="1:12" ht="11.25">
      <c r="A162" s="5" t="s">
        <v>144</v>
      </c>
      <c r="B162" s="6" t="s">
        <v>145</v>
      </c>
      <c r="C162" s="41" t="s">
        <v>16</v>
      </c>
      <c r="D162" s="41"/>
      <c r="E162" s="7">
        <v>392640</v>
      </c>
      <c r="F162" s="8">
        <v>5792.41</v>
      </c>
      <c r="G162" s="9">
        <v>0.19</v>
      </c>
      <c r="H162" s="9"/>
      <c r="I162" s="23">
        <f aca="true" t="shared" si="9" ref="I162:I185">F162*G162/7</f>
        <v>157.22255714285714</v>
      </c>
      <c r="J162" s="23">
        <f aca="true" t="shared" si="10" ref="J162:J185">I162*3</f>
        <v>471.66767142857145</v>
      </c>
      <c r="K162" s="8">
        <v>1981.81</v>
      </c>
      <c r="L162" s="8">
        <f aca="true" t="shared" si="11" ref="L162:L185">J162*K162</f>
        <v>934755.7079138572</v>
      </c>
    </row>
    <row r="163" spans="1:12" ht="11.25">
      <c r="A163" s="5" t="s">
        <v>146</v>
      </c>
      <c r="B163" s="6" t="s">
        <v>147</v>
      </c>
      <c r="C163" s="41" t="s">
        <v>16</v>
      </c>
      <c r="D163" s="41"/>
      <c r="E163" s="7">
        <v>392640</v>
      </c>
      <c r="F163" s="8">
        <v>5774.65</v>
      </c>
      <c r="G163" s="9">
        <v>0.19</v>
      </c>
      <c r="H163" s="9"/>
      <c r="I163" s="23">
        <f t="shared" si="9"/>
        <v>156.74049999999997</v>
      </c>
      <c r="J163" s="23">
        <f t="shared" si="10"/>
        <v>470.2214999999999</v>
      </c>
      <c r="K163" s="8">
        <v>1981.81</v>
      </c>
      <c r="L163" s="8">
        <f t="shared" si="11"/>
        <v>931889.6709149997</v>
      </c>
    </row>
    <row r="164" spans="1:12" ht="11.25">
      <c r="A164" s="5" t="s">
        <v>148</v>
      </c>
      <c r="B164" s="6" t="s">
        <v>149</v>
      </c>
      <c r="C164" s="41" t="s">
        <v>16</v>
      </c>
      <c r="D164" s="41"/>
      <c r="E164" s="7">
        <v>447700</v>
      </c>
      <c r="F164" s="8">
        <v>6429.75</v>
      </c>
      <c r="G164" s="9">
        <v>0.19</v>
      </c>
      <c r="H164" s="9"/>
      <c r="I164" s="23">
        <f t="shared" si="9"/>
        <v>174.5217857142857</v>
      </c>
      <c r="J164" s="23">
        <f t="shared" si="10"/>
        <v>523.5653571428571</v>
      </c>
      <c r="K164" s="8">
        <v>1981.81</v>
      </c>
      <c r="L164" s="8">
        <f t="shared" si="11"/>
        <v>1037607.0604392857</v>
      </c>
    </row>
    <row r="165" spans="1:12" ht="11.25">
      <c r="A165" s="5" t="s">
        <v>150</v>
      </c>
      <c r="B165" s="6" t="s">
        <v>151</v>
      </c>
      <c r="C165" s="41" t="s">
        <v>152</v>
      </c>
      <c r="D165" s="41"/>
      <c r="E165" s="7">
        <v>71300</v>
      </c>
      <c r="F165" s="8">
        <v>1350.13</v>
      </c>
      <c r="G165" s="9">
        <v>0.19</v>
      </c>
      <c r="H165" s="9"/>
      <c r="I165" s="23">
        <f t="shared" si="9"/>
        <v>36.646385714285714</v>
      </c>
      <c r="J165" s="23">
        <f t="shared" si="10"/>
        <v>109.93915714285714</v>
      </c>
      <c r="K165" s="8">
        <v>1981.81</v>
      </c>
      <c r="L165" s="8">
        <f t="shared" si="11"/>
        <v>217878.5210172857</v>
      </c>
    </row>
    <row r="166" spans="1:12" ht="11.25">
      <c r="A166" s="5" t="s">
        <v>153</v>
      </c>
      <c r="B166" s="6" t="s">
        <v>154</v>
      </c>
      <c r="C166" s="41" t="s">
        <v>152</v>
      </c>
      <c r="D166" s="41"/>
      <c r="E166" s="7">
        <v>71300</v>
      </c>
      <c r="F166" s="8">
        <v>1354.44</v>
      </c>
      <c r="G166" s="9">
        <v>0.19</v>
      </c>
      <c r="H166" s="9"/>
      <c r="I166" s="23">
        <f t="shared" si="9"/>
        <v>36.76337142857143</v>
      </c>
      <c r="J166" s="23">
        <f t="shared" si="10"/>
        <v>110.2901142857143</v>
      </c>
      <c r="K166" s="8">
        <v>1981.81</v>
      </c>
      <c r="L166" s="8">
        <f t="shared" si="11"/>
        <v>218574.05139257145</v>
      </c>
    </row>
    <row r="167" spans="1:12" ht="11.25">
      <c r="A167" s="5" t="s">
        <v>155</v>
      </c>
      <c r="B167" s="6" t="s">
        <v>156</v>
      </c>
      <c r="C167" s="41" t="s">
        <v>152</v>
      </c>
      <c r="D167" s="41"/>
      <c r="E167" s="7">
        <v>18000</v>
      </c>
      <c r="F167" s="9">
        <v>191.75</v>
      </c>
      <c r="G167" s="9">
        <v>0.19</v>
      </c>
      <c r="H167" s="9"/>
      <c r="I167" s="23">
        <f t="shared" si="9"/>
        <v>5.204642857142857</v>
      </c>
      <c r="J167" s="23">
        <f t="shared" si="10"/>
        <v>15.61392857142857</v>
      </c>
      <c r="K167" s="8">
        <v>1981.81</v>
      </c>
      <c r="L167" s="8">
        <f t="shared" si="11"/>
        <v>30943.83978214285</v>
      </c>
    </row>
    <row r="168" spans="1:12" ht="11.25">
      <c r="A168" s="5" t="s">
        <v>157</v>
      </c>
      <c r="B168" s="6" t="s">
        <v>158</v>
      </c>
      <c r="C168" s="41" t="s">
        <v>152</v>
      </c>
      <c r="D168" s="41"/>
      <c r="E168" s="7">
        <v>47534</v>
      </c>
      <c r="F168" s="9">
        <v>863.88</v>
      </c>
      <c r="G168" s="9">
        <v>0.19</v>
      </c>
      <c r="H168" s="9"/>
      <c r="I168" s="23">
        <f t="shared" si="9"/>
        <v>23.44817142857143</v>
      </c>
      <c r="J168" s="23">
        <f t="shared" si="10"/>
        <v>70.3445142857143</v>
      </c>
      <c r="K168" s="8">
        <v>1981.81</v>
      </c>
      <c r="L168" s="8">
        <f t="shared" si="11"/>
        <v>139409.46185657143</v>
      </c>
    </row>
    <row r="169" spans="1:12" ht="11.25">
      <c r="A169" s="5" t="s">
        <v>159</v>
      </c>
      <c r="B169" s="6" t="s">
        <v>160</v>
      </c>
      <c r="C169" s="41" t="s">
        <v>152</v>
      </c>
      <c r="D169" s="41"/>
      <c r="E169" s="7">
        <v>71300</v>
      </c>
      <c r="F169" s="8">
        <v>1332.53</v>
      </c>
      <c r="G169" s="9">
        <v>0.19</v>
      </c>
      <c r="H169" s="9"/>
      <c r="I169" s="23">
        <f t="shared" si="9"/>
        <v>36.16867142857143</v>
      </c>
      <c r="J169" s="23">
        <f t="shared" si="10"/>
        <v>108.50601428571429</v>
      </c>
      <c r="K169" s="8">
        <v>1981.81</v>
      </c>
      <c r="L169" s="8">
        <f t="shared" si="11"/>
        <v>215038.30417157142</v>
      </c>
    </row>
    <row r="170" spans="1:12" ht="11.25">
      <c r="A170" s="5" t="s">
        <v>161</v>
      </c>
      <c r="B170" s="6" t="s">
        <v>162</v>
      </c>
      <c r="C170" s="41" t="s">
        <v>152</v>
      </c>
      <c r="D170" s="41"/>
      <c r="E170" s="7">
        <v>17185</v>
      </c>
      <c r="F170" s="9">
        <v>93.3</v>
      </c>
      <c r="G170" s="9">
        <v>0.19</v>
      </c>
      <c r="H170" s="9"/>
      <c r="I170" s="23">
        <f t="shared" si="9"/>
        <v>2.5324285714285715</v>
      </c>
      <c r="J170" s="23">
        <f t="shared" si="10"/>
        <v>7.597285714285714</v>
      </c>
      <c r="K170" s="8">
        <v>1981.81</v>
      </c>
      <c r="L170" s="8">
        <f t="shared" si="11"/>
        <v>15056.37680142857</v>
      </c>
    </row>
    <row r="171" spans="1:12" ht="11.25">
      <c r="A171" s="5" t="s">
        <v>163</v>
      </c>
      <c r="B171" s="6" t="s">
        <v>164</v>
      </c>
      <c r="C171" s="41" t="s">
        <v>152</v>
      </c>
      <c r="D171" s="41"/>
      <c r="E171" s="7">
        <v>47534</v>
      </c>
      <c r="F171" s="9">
        <v>864.82</v>
      </c>
      <c r="G171" s="9">
        <v>0.19</v>
      </c>
      <c r="H171" s="9"/>
      <c r="I171" s="23">
        <f t="shared" si="9"/>
        <v>23.47368571428572</v>
      </c>
      <c r="J171" s="23">
        <f t="shared" si="10"/>
        <v>70.42105714285715</v>
      </c>
      <c r="K171" s="8">
        <v>1981.81</v>
      </c>
      <c r="L171" s="8">
        <f t="shared" si="11"/>
        <v>139561.15525628574</v>
      </c>
    </row>
    <row r="172" spans="1:12" ht="11.25">
      <c r="A172" s="5" t="s">
        <v>165</v>
      </c>
      <c r="B172" s="6" t="s">
        <v>166</v>
      </c>
      <c r="C172" s="41" t="s">
        <v>152</v>
      </c>
      <c r="D172" s="41"/>
      <c r="E172" s="7">
        <v>47534</v>
      </c>
      <c r="F172" s="9">
        <v>896.11</v>
      </c>
      <c r="G172" s="9">
        <v>0.19</v>
      </c>
      <c r="H172" s="9"/>
      <c r="I172" s="23">
        <f t="shared" si="9"/>
        <v>24.322985714285714</v>
      </c>
      <c r="J172" s="23">
        <f t="shared" si="10"/>
        <v>72.96895714285714</v>
      </c>
      <c r="K172" s="8">
        <v>1981.81</v>
      </c>
      <c r="L172" s="8">
        <f t="shared" si="11"/>
        <v>144610.6089552857</v>
      </c>
    </row>
    <row r="173" spans="1:12" ht="11.25">
      <c r="A173" s="5" t="s">
        <v>167</v>
      </c>
      <c r="B173" s="6" t="s">
        <v>168</v>
      </c>
      <c r="C173" s="41" t="s">
        <v>152</v>
      </c>
      <c r="D173" s="41"/>
      <c r="E173" s="7">
        <v>96700</v>
      </c>
      <c r="F173" s="8">
        <v>1340.37</v>
      </c>
      <c r="G173" s="9">
        <v>0.19</v>
      </c>
      <c r="H173" s="9"/>
      <c r="I173" s="23">
        <f t="shared" si="9"/>
        <v>36.38147142857142</v>
      </c>
      <c r="J173" s="23">
        <f t="shared" si="10"/>
        <v>109.14441428571428</v>
      </c>
      <c r="K173" s="8">
        <v>1981.81</v>
      </c>
      <c r="L173" s="8">
        <f t="shared" si="11"/>
        <v>216303.4916755714</v>
      </c>
    </row>
    <row r="174" spans="1:12" ht="11.25">
      <c r="A174" s="5" t="s">
        <v>169</v>
      </c>
      <c r="B174" s="6" t="s">
        <v>170</v>
      </c>
      <c r="C174" s="41" t="s">
        <v>152</v>
      </c>
      <c r="D174" s="41"/>
      <c r="E174" s="7">
        <v>71300</v>
      </c>
      <c r="F174" s="8">
        <v>1369.44</v>
      </c>
      <c r="G174" s="9">
        <v>0.19</v>
      </c>
      <c r="H174" s="9"/>
      <c r="I174" s="23">
        <f t="shared" si="9"/>
        <v>37.17051428571428</v>
      </c>
      <c r="J174" s="23">
        <f t="shared" si="10"/>
        <v>111.51154285714284</v>
      </c>
      <c r="K174" s="8">
        <v>1981.81</v>
      </c>
      <c r="L174" s="8">
        <f t="shared" si="11"/>
        <v>220994.69074971424</v>
      </c>
    </row>
    <row r="175" spans="1:12" ht="11.25">
      <c r="A175" s="5" t="s">
        <v>171</v>
      </c>
      <c r="B175" s="6" t="s">
        <v>172</v>
      </c>
      <c r="C175" s="41" t="s">
        <v>152</v>
      </c>
      <c r="D175" s="41"/>
      <c r="E175" s="7">
        <v>96700</v>
      </c>
      <c r="F175" s="8">
        <v>1340.36</v>
      </c>
      <c r="G175" s="9">
        <v>0.19</v>
      </c>
      <c r="H175" s="9"/>
      <c r="I175" s="23">
        <f t="shared" si="9"/>
        <v>36.3812</v>
      </c>
      <c r="J175" s="23">
        <f t="shared" si="10"/>
        <v>109.14359999999999</v>
      </c>
      <c r="K175" s="8">
        <v>1981.81</v>
      </c>
      <c r="L175" s="8">
        <f t="shared" si="11"/>
        <v>216301.87791599997</v>
      </c>
    </row>
    <row r="176" spans="1:12" ht="11.25">
      <c r="A176" s="5" t="s">
        <v>173</v>
      </c>
      <c r="B176" s="6" t="s">
        <v>174</v>
      </c>
      <c r="C176" s="41" t="s">
        <v>152</v>
      </c>
      <c r="D176" s="41"/>
      <c r="E176" s="7">
        <v>71300</v>
      </c>
      <c r="F176" s="8">
        <v>1347.76</v>
      </c>
      <c r="G176" s="9">
        <v>0.19</v>
      </c>
      <c r="H176" s="9"/>
      <c r="I176" s="23">
        <f t="shared" si="9"/>
        <v>36.582057142857145</v>
      </c>
      <c r="J176" s="23">
        <f t="shared" si="10"/>
        <v>109.74617142857144</v>
      </c>
      <c r="K176" s="8">
        <v>1981.81</v>
      </c>
      <c r="L176" s="8">
        <f t="shared" si="11"/>
        <v>217496.05999885718</v>
      </c>
    </row>
    <row r="177" spans="1:12" ht="11.25">
      <c r="A177" s="5" t="s">
        <v>175</v>
      </c>
      <c r="B177" s="6" t="s">
        <v>176</v>
      </c>
      <c r="C177" s="41" t="s">
        <v>152</v>
      </c>
      <c r="D177" s="41"/>
      <c r="E177" s="7">
        <v>71300</v>
      </c>
      <c r="F177" s="8">
        <v>1363.32</v>
      </c>
      <c r="G177" s="9">
        <v>0.19</v>
      </c>
      <c r="H177" s="9"/>
      <c r="I177" s="23">
        <f t="shared" si="9"/>
        <v>37.0044</v>
      </c>
      <c r="J177" s="23">
        <f t="shared" si="10"/>
        <v>111.01319999999998</v>
      </c>
      <c r="K177" s="8">
        <v>1981.81</v>
      </c>
      <c r="L177" s="8">
        <f t="shared" si="11"/>
        <v>220007.06989199997</v>
      </c>
    </row>
    <row r="178" spans="1:12" ht="11.25">
      <c r="A178" s="5" t="s">
        <v>177</v>
      </c>
      <c r="B178" s="6" t="s">
        <v>178</v>
      </c>
      <c r="C178" s="41" t="s">
        <v>152</v>
      </c>
      <c r="D178" s="41"/>
      <c r="E178" s="7">
        <v>71300</v>
      </c>
      <c r="F178" s="8">
        <v>1357.18</v>
      </c>
      <c r="G178" s="9">
        <v>0.19</v>
      </c>
      <c r="H178" s="9"/>
      <c r="I178" s="23">
        <f t="shared" si="9"/>
        <v>36.837742857142864</v>
      </c>
      <c r="J178" s="23">
        <f t="shared" si="10"/>
        <v>110.51322857142858</v>
      </c>
      <c r="K178" s="8">
        <v>1981.81</v>
      </c>
      <c r="L178" s="8">
        <f t="shared" si="11"/>
        <v>219016.22151514288</v>
      </c>
    </row>
    <row r="179" spans="1:12" ht="11.25">
      <c r="A179" s="5" t="s">
        <v>179</v>
      </c>
      <c r="B179" s="6" t="s">
        <v>180</v>
      </c>
      <c r="C179" s="41" t="s">
        <v>152</v>
      </c>
      <c r="D179" s="41"/>
      <c r="E179" s="7">
        <v>21501</v>
      </c>
      <c r="F179" s="9">
        <v>153.37</v>
      </c>
      <c r="G179" s="9">
        <v>0.19</v>
      </c>
      <c r="H179" s="9"/>
      <c r="I179" s="23">
        <f t="shared" si="9"/>
        <v>4.1629</v>
      </c>
      <c r="J179" s="23">
        <f t="shared" si="10"/>
        <v>12.488699999999998</v>
      </c>
      <c r="K179" s="8">
        <v>1981.81</v>
      </c>
      <c r="L179" s="8">
        <f t="shared" si="11"/>
        <v>24750.230546999996</v>
      </c>
    </row>
    <row r="180" spans="1:12" ht="11.25">
      <c r="A180" s="5" t="s">
        <v>181</v>
      </c>
      <c r="B180" s="6" t="s">
        <v>182</v>
      </c>
      <c r="C180" s="41" t="s">
        <v>152</v>
      </c>
      <c r="D180" s="41"/>
      <c r="E180" s="7">
        <v>19028</v>
      </c>
      <c r="F180" s="9">
        <v>169.66</v>
      </c>
      <c r="G180" s="9">
        <v>0.19</v>
      </c>
      <c r="H180" s="9"/>
      <c r="I180" s="23">
        <f t="shared" si="9"/>
        <v>4.6050571428571425</v>
      </c>
      <c r="J180" s="23">
        <f t="shared" si="10"/>
        <v>13.815171428571428</v>
      </c>
      <c r="K180" s="8">
        <v>1981.81</v>
      </c>
      <c r="L180" s="8">
        <f t="shared" si="11"/>
        <v>27379.04488885714</v>
      </c>
    </row>
    <row r="181" spans="1:12" ht="11.25">
      <c r="A181" s="5" t="s">
        <v>183</v>
      </c>
      <c r="B181" s="6" t="s">
        <v>184</v>
      </c>
      <c r="C181" s="41" t="s">
        <v>16</v>
      </c>
      <c r="D181" s="41"/>
      <c r="E181" s="7">
        <v>319590</v>
      </c>
      <c r="F181" s="8">
        <v>4764.09</v>
      </c>
      <c r="G181" s="9">
        <v>0.19</v>
      </c>
      <c r="H181" s="9"/>
      <c r="I181" s="23">
        <f t="shared" si="9"/>
        <v>129.3110142857143</v>
      </c>
      <c r="J181" s="23">
        <f t="shared" si="10"/>
        <v>387.9330428571429</v>
      </c>
      <c r="K181" s="8">
        <v>1981.81</v>
      </c>
      <c r="L181" s="8">
        <f t="shared" si="11"/>
        <v>768809.5836647144</v>
      </c>
    </row>
    <row r="182" spans="1:12" ht="11.25">
      <c r="A182" s="5" t="s">
        <v>185</v>
      </c>
      <c r="B182" s="6" t="s">
        <v>186</v>
      </c>
      <c r="C182" s="41" t="s">
        <v>16</v>
      </c>
      <c r="D182" s="41"/>
      <c r="E182" s="7">
        <v>260700</v>
      </c>
      <c r="F182" s="8">
        <v>3191.85</v>
      </c>
      <c r="G182" s="9">
        <v>0.19</v>
      </c>
      <c r="H182" s="9"/>
      <c r="I182" s="23">
        <f t="shared" si="9"/>
        <v>86.63592857142858</v>
      </c>
      <c r="J182" s="23">
        <f t="shared" si="10"/>
        <v>259.90778571428575</v>
      </c>
      <c r="K182" s="8">
        <v>1981.81</v>
      </c>
      <c r="L182" s="8">
        <f t="shared" si="11"/>
        <v>515087.8488064286</v>
      </c>
    </row>
    <row r="183" spans="1:12" ht="11.25">
      <c r="A183" s="5" t="s">
        <v>187</v>
      </c>
      <c r="B183" s="6" t="s">
        <v>188</v>
      </c>
      <c r="C183" s="41" t="s">
        <v>16</v>
      </c>
      <c r="D183" s="41"/>
      <c r="E183" s="7">
        <v>294300</v>
      </c>
      <c r="F183" s="8">
        <v>4031.72</v>
      </c>
      <c r="G183" s="9">
        <v>0.19</v>
      </c>
      <c r="H183" s="9"/>
      <c r="I183" s="23">
        <f t="shared" si="9"/>
        <v>109.4324</v>
      </c>
      <c r="J183" s="23">
        <f t="shared" si="10"/>
        <v>328.2972</v>
      </c>
      <c r="K183" s="8">
        <v>1981.81</v>
      </c>
      <c r="L183" s="8">
        <f t="shared" si="11"/>
        <v>650622.673932</v>
      </c>
    </row>
    <row r="184" spans="1:12" ht="11.25">
      <c r="A184" s="5" t="s">
        <v>189</v>
      </c>
      <c r="B184" s="6" t="s">
        <v>190</v>
      </c>
      <c r="C184" s="41" t="s">
        <v>16</v>
      </c>
      <c r="D184" s="41"/>
      <c r="E184" s="7">
        <v>392640</v>
      </c>
      <c r="F184" s="8">
        <v>4425.14</v>
      </c>
      <c r="G184" s="9">
        <v>0.19</v>
      </c>
      <c r="H184" s="9"/>
      <c r="I184" s="23">
        <f t="shared" si="9"/>
        <v>120.11094285714286</v>
      </c>
      <c r="J184" s="23">
        <f t="shared" si="10"/>
        <v>360.3328285714286</v>
      </c>
      <c r="K184" s="8">
        <v>1981.81</v>
      </c>
      <c r="L184" s="8">
        <f t="shared" si="11"/>
        <v>714111.2029911429</v>
      </c>
    </row>
    <row r="185" spans="1:12" ht="11.25">
      <c r="A185" s="5" t="s">
        <v>191</v>
      </c>
      <c r="B185" s="6" t="s">
        <v>192</v>
      </c>
      <c r="C185" s="41" t="s">
        <v>16</v>
      </c>
      <c r="D185" s="41"/>
      <c r="E185" s="7">
        <v>317200</v>
      </c>
      <c r="F185" s="8">
        <v>4439.64</v>
      </c>
      <c r="G185" s="9">
        <v>0.19</v>
      </c>
      <c r="H185" s="9"/>
      <c r="I185" s="23">
        <f t="shared" si="9"/>
        <v>120.5045142857143</v>
      </c>
      <c r="J185" s="23">
        <f t="shared" si="10"/>
        <v>361.51354285714285</v>
      </c>
      <c r="K185" s="8">
        <v>1981.81</v>
      </c>
      <c r="L185" s="8">
        <f t="shared" si="11"/>
        <v>716451.1543697142</v>
      </c>
    </row>
    <row r="186" spans="1:12" s="20" customFormat="1" ht="11.25" customHeight="1">
      <c r="A186" s="11"/>
      <c r="B186" s="11" t="s">
        <v>193</v>
      </c>
      <c r="C186" s="42"/>
      <c r="D186" s="42"/>
      <c r="E186" s="21">
        <f>SUM(E97:E185)</f>
        <v>13069968</v>
      </c>
      <c r="F186" s="18">
        <v>167027.1</v>
      </c>
      <c r="G186" s="19" t="s">
        <v>194</v>
      </c>
      <c r="H186" s="19"/>
      <c r="I186" s="24" t="s">
        <v>194</v>
      </c>
      <c r="J186" s="26">
        <f>SUM(J97:J185)</f>
        <v>13600.77814285714</v>
      </c>
      <c r="K186" s="19" t="s">
        <v>194</v>
      </c>
      <c r="L186" s="18">
        <f>SUM(L97:L185)</f>
        <v>26954158.131295715</v>
      </c>
    </row>
    <row r="187" spans="9:10" s="20" customFormat="1" ht="10.5" customHeight="1">
      <c r="I187" s="27"/>
      <c r="J187" s="29"/>
    </row>
    <row r="188" spans="1:12" s="20" customFormat="1" ht="11.25" customHeight="1">
      <c r="A188" s="28"/>
      <c r="B188" s="12"/>
      <c r="C188" s="12"/>
      <c r="D188" s="13" t="s">
        <v>197</v>
      </c>
      <c r="E188" s="17"/>
      <c r="F188" s="18">
        <v>167027.1</v>
      </c>
      <c r="G188" s="19" t="s">
        <v>194</v>
      </c>
      <c r="H188" s="19"/>
      <c r="I188" s="24" t="s">
        <v>194</v>
      </c>
      <c r="J188" s="26">
        <f>J94+J186</f>
        <v>31735.148999999998</v>
      </c>
      <c r="K188" s="19" t="s">
        <v>194</v>
      </c>
      <c r="L188" s="18">
        <f>L94+L186</f>
        <v>61748212.80747858</v>
      </c>
    </row>
    <row r="189" ht="13.5">
      <c r="P189" s="3" t="s">
        <v>198</v>
      </c>
    </row>
    <row r="190" spans="1:16" ht="63.75">
      <c r="A190" s="14" t="s">
        <v>1</v>
      </c>
      <c r="B190" s="14" t="s">
        <v>2</v>
      </c>
      <c r="C190" s="40" t="s">
        <v>3</v>
      </c>
      <c r="D190" s="40"/>
      <c r="E190" s="14" t="s">
        <v>199</v>
      </c>
      <c r="F190" s="14" t="s">
        <v>200</v>
      </c>
      <c r="G190" s="14" t="s">
        <v>201</v>
      </c>
      <c r="H190" s="14"/>
      <c r="I190" s="10"/>
      <c r="J190" s="14" t="s">
        <v>202</v>
      </c>
      <c r="K190" s="14" t="s">
        <v>203</v>
      </c>
      <c r="L190" s="14" t="s">
        <v>204</v>
      </c>
      <c r="M190" s="14" t="s">
        <v>205</v>
      </c>
      <c r="N190" s="14" t="s">
        <v>206</v>
      </c>
      <c r="O190" s="14" t="s">
        <v>207</v>
      </c>
      <c r="P190" s="14" t="s">
        <v>208</v>
      </c>
    </row>
    <row r="191" spans="1:16" ht="11.25">
      <c r="A191" s="5" t="s">
        <v>11</v>
      </c>
      <c r="B191" s="6" t="s">
        <v>151</v>
      </c>
      <c r="C191" s="39" t="s">
        <v>152</v>
      </c>
      <c r="D191" s="39"/>
      <c r="E191" s="15">
        <v>61</v>
      </c>
      <c r="F191" s="30">
        <v>3.14</v>
      </c>
      <c r="G191" s="22">
        <v>0.1884</v>
      </c>
      <c r="H191" s="7"/>
      <c r="I191" s="10"/>
      <c r="J191" s="30">
        <f>E191*F191</f>
        <v>191.54000000000002</v>
      </c>
      <c r="K191" s="23">
        <f>E191*G191</f>
        <v>11.4924</v>
      </c>
      <c r="L191" s="9">
        <v>20.6</v>
      </c>
      <c r="M191" s="8">
        <v>1918.68</v>
      </c>
      <c r="N191" s="30">
        <f>J191*L191</f>
        <v>3945.7240000000006</v>
      </c>
      <c r="O191" s="30">
        <f>K191*M191</f>
        <v>22050.238032</v>
      </c>
      <c r="P191" s="8">
        <f>N191+O191</f>
        <v>25995.962032000003</v>
      </c>
    </row>
    <row r="192" spans="1:16" ht="11.25">
      <c r="A192" s="5" t="s">
        <v>14</v>
      </c>
      <c r="B192" s="6" t="s">
        <v>154</v>
      </c>
      <c r="C192" s="39" t="s">
        <v>152</v>
      </c>
      <c r="D192" s="39"/>
      <c r="E192" s="15">
        <v>77</v>
      </c>
      <c r="F192" s="30">
        <v>3.14</v>
      </c>
      <c r="G192" s="22">
        <v>0.1884</v>
      </c>
      <c r="H192" s="7"/>
      <c r="I192" s="10"/>
      <c r="J192" s="30">
        <f aca="true" t="shared" si="12" ref="J192:J202">E192*F192</f>
        <v>241.78</v>
      </c>
      <c r="K192" s="23">
        <f aca="true" t="shared" si="13" ref="K192:K202">E192*G192</f>
        <v>14.5068</v>
      </c>
      <c r="L192" s="9">
        <v>20.6</v>
      </c>
      <c r="M192" s="8">
        <v>1918.68</v>
      </c>
      <c r="N192" s="30">
        <f aca="true" t="shared" si="14" ref="N192:N202">J192*L192</f>
        <v>4980.668000000001</v>
      </c>
      <c r="O192" s="30">
        <f aca="true" t="shared" si="15" ref="O192:O202">K192*M192</f>
        <v>27833.907024</v>
      </c>
      <c r="P192" s="8">
        <f aca="true" t="shared" si="16" ref="P192:P202">N192+O192</f>
        <v>32814.575024</v>
      </c>
    </row>
    <row r="193" spans="1:16" ht="11.25">
      <c r="A193" s="5" t="s">
        <v>17</v>
      </c>
      <c r="B193" s="6" t="s">
        <v>158</v>
      </c>
      <c r="C193" s="39" t="s">
        <v>152</v>
      </c>
      <c r="D193" s="39"/>
      <c r="E193" s="15">
        <v>35</v>
      </c>
      <c r="F193" s="30">
        <v>3.14</v>
      </c>
      <c r="G193" s="22">
        <v>0.1884</v>
      </c>
      <c r="H193" s="7"/>
      <c r="I193" s="10"/>
      <c r="J193" s="30">
        <f t="shared" si="12"/>
        <v>109.9</v>
      </c>
      <c r="K193" s="23">
        <f t="shared" si="13"/>
        <v>6.594</v>
      </c>
      <c r="L193" s="9">
        <v>20.6</v>
      </c>
      <c r="M193" s="8">
        <v>1918.68</v>
      </c>
      <c r="N193" s="30">
        <f t="shared" si="14"/>
        <v>2263.94</v>
      </c>
      <c r="O193" s="30">
        <f t="shared" si="15"/>
        <v>12651.775920000002</v>
      </c>
      <c r="P193" s="8">
        <f t="shared" si="16"/>
        <v>14915.715920000002</v>
      </c>
    </row>
    <row r="194" spans="1:16" ht="11.25">
      <c r="A194" s="5" t="s">
        <v>19</v>
      </c>
      <c r="B194" s="6" t="s">
        <v>160</v>
      </c>
      <c r="C194" s="39" t="s">
        <v>152</v>
      </c>
      <c r="D194" s="39"/>
      <c r="E194" s="15">
        <v>80</v>
      </c>
      <c r="F194" s="30">
        <v>3.14</v>
      </c>
      <c r="G194" s="22">
        <v>0.1884</v>
      </c>
      <c r="H194" s="7"/>
      <c r="I194" s="10"/>
      <c r="J194" s="30">
        <f t="shared" si="12"/>
        <v>251.20000000000002</v>
      </c>
      <c r="K194" s="23">
        <f t="shared" si="13"/>
        <v>15.072000000000001</v>
      </c>
      <c r="L194" s="9">
        <v>20.6</v>
      </c>
      <c r="M194" s="8">
        <v>1918.68</v>
      </c>
      <c r="N194" s="30">
        <f t="shared" si="14"/>
        <v>5174.72</v>
      </c>
      <c r="O194" s="30">
        <f t="shared" si="15"/>
        <v>28918.344960000002</v>
      </c>
      <c r="P194" s="8">
        <f t="shared" si="16"/>
        <v>34093.06496</v>
      </c>
    </row>
    <row r="195" spans="1:16" ht="11.25">
      <c r="A195" s="5" t="s">
        <v>21</v>
      </c>
      <c r="B195" s="6" t="s">
        <v>164</v>
      </c>
      <c r="C195" s="39" t="s">
        <v>152</v>
      </c>
      <c r="D195" s="39"/>
      <c r="E195" s="15">
        <v>47</v>
      </c>
      <c r="F195" s="30">
        <v>3.14</v>
      </c>
      <c r="G195" s="22">
        <v>0.1884</v>
      </c>
      <c r="H195" s="7"/>
      <c r="I195" s="10"/>
      <c r="J195" s="30">
        <f t="shared" si="12"/>
        <v>147.58</v>
      </c>
      <c r="K195" s="23">
        <f t="shared" si="13"/>
        <v>8.854800000000001</v>
      </c>
      <c r="L195" s="9">
        <v>20.6</v>
      </c>
      <c r="M195" s="8">
        <v>1918.68</v>
      </c>
      <c r="N195" s="30">
        <f t="shared" si="14"/>
        <v>3040.1480000000006</v>
      </c>
      <c r="O195" s="30">
        <f t="shared" si="15"/>
        <v>16989.527664</v>
      </c>
      <c r="P195" s="8">
        <f t="shared" si="16"/>
        <v>20029.675664000002</v>
      </c>
    </row>
    <row r="196" spans="1:16" ht="11.25">
      <c r="A196" s="5" t="s">
        <v>23</v>
      </c>
      <c r="B196" s="6" t="s">
        <v>166</v>
      </c>
      <c r="C196" s="39" t="s">
        <v>152</v>
      </c>
      <c r="D196" s="39"/>
      <c r="E196" s="15">
        <v>56</v>
      </c>
      <c r="F196" s="30">
        <v>3.14</v>
      </c>
      <c r="G196" s="22">
        <v>0.1884</v>
      </c>
      <c r="H196" s="7"/>
      <c r="I196" s="10"/>
      <c r="J196" s="30">
        <f t="shared" si="12"/>
        <v>175.84</v>
      </c>
      <c r="K196" s="23">
        <f t="shared" si="13"/>
        <v>10.5504</v>
      </c>
      <c r="L196" s="9">
        <v>20.6</v>
      </c>
      <c r="M196" s="8">
        <v>1918.68</v>
      </c>
      <c r="N196" s="30">
        <f t="shared" si="14"/>
        <v>3622.3040000000005</v>
      </c>
      <c r="O196" s="30">
        <f t="shared" si="15"/>
        <v>20242.841472</v>
      </c>
      <c r="P196" s="8">
        <f t="shared" si="16"/>
        <v>23865.145472</v>
      </c>
    </row>
    <row r="197" spans="1:16" ht="11.25">
      <c r="A197" s="5" t="s">
        <v>25</v>
      </c>
      <c r="B197" s="6" t="s">
        <v>168</v>
      </c>
      <c r="C197" s="39" t="s">
        <v>152</v>
      </c>
      <c r="D197" s="39"/>
      <c r="E197" s="15">
        <v>49</v>
      </c>
      <c r="F197" s="30">
        <v>3.14</v>
      </c>
      <c r="G197" s="22">
        <v>0.1884</v>
      </c>
      <c r="H197" s="7"/>
      <c r="I197" s="10"/>
      <c r="J197" s="30">
        <f t="shared" si="12"/>
        <v>153.86</v>
      </c>
      <c r="K197" s="23">
        <f t="shared" si="13"/>
        <v>9.2316</v>
      </c>
      <c r="L197" s="9">
        <v>20.6</v>
      </c>
      <c r="M197" s="8">
        <v>1918.68</v>
      </c>
      <c r="N197" s="30">
        <f t="shared" si="14"/>
        <v>3169.5160000000005</v>
      </c>
      <c r="O197" s="30">
        <f t="shared" si="15"/>
        <v>17712.486288</v>
      </c>
      <c r="P197" s="8">
        <f t="shared" si="16"/>
        <v>20882.002288</v>
      </c>
    </row>
    <row r="198" spans="1:16" ht="11.25">
      <c r="A198" s="5" t="s">
        <v>27</v>
      </c>
      <c r="B198" s="6" t="s">
        <v>170</v>
      </c>
      <c r="C198" s="39" t="s">
        <v>152</v>
      </c>
      <c r="D198" s="39"/>
      <c r="E198" s="15">
        <v>74</v>
      </c>
      <c r="F198" s="30">
        <v>3.14</v>
      </c>
      <c r="G198" s="22">
        <v>0.1884</v>
      </c>
      <c r="H198" s="7"/>
      <c r="I198" s="10"/>
      <c r="J198" s="30">
        <f t="shared" si="12"/>
        <v>232.36</v>
      </c>
      <c r="K198" s="23">
        <f t="shared" si="13"/>
        <v>13.941600000000001</v>
      </c>
      <c r="L198" s="9">
        <v>20.6</v>
      </c>
      <c r="M198" s="8">
        <v>1918.68</v>
      </c>
      <c r="N198" s="30">
        <f t="shared" si="14"/>
        <v>4786.616000000001</v>
      </c>
      <c r="O198" s="30">
        <f t="shared" si="15"/>
        <v>26749.469088</v>
      </c>
      <c r="P198" s="8">
        <f t="shared" si="16"/>
        <v>31536.085088000003</v>
      </c>
    </row>
    <row r="199" spans="1:16" ht="11.25">
      <c r="A199" s="5" t="s">
        <v>29</v>
      </c>
      <c r="B199" s="6" t="s">
        <v>172</v>
      </c>
      <c r="C199" s="39" t="s">
        <v>152</v>
      </c>
      <c r="D199" s="39"/>
      <c r="E199" s="15">
        <v>77</v>
      </c>
      <c r="F199" s="30">
        <v>3.14</v>
      </c>
      <c r="G199" s="22">
        <v>0.1884</v>
      </c>
      <c r="H199" s="7"/>
      <c r="I199" s="10"/>
      <c r="J199" s="30">
        <f t="shared" si="12"/>
        <v>241.78</v>
      </c>
      <c r="K199" s="23">
        <f t="shared" si="13"/>
        <v>14.5068</v>
      </c>
      <c r="L199" s="9">
        <v>20.6</v>
      </c>
      <c r="M199" s="8">
        <v>1918.68</v>
      </c>
      <c r="N199" s="30">
        <f t="shared" si="14"/>
        <v>4980.668000000001</v>
      </c>
      <c r="O199" s="30">
        <f t="shared" si="15"/>
        <v>27833.907024</v>
      </c>
      <c r="P199" s="8">
        <f t="shared" si="16"/>
        <v>32814.575024</v>
      </c>
    </row>
    <row r="200" spans="1:16" ht="11.25">
      <c r="A200" s="5" t="s">
        <v>31</v>
      </c>
      <c r="B200" s="6" t="s">
        <v>174</v>
      </c>
      <c r="C200" s="39" t="s">
        <v>152</v>
      </c>
      <c r="D200" s="39"/>
      <c r="E200" s="15">
        <v>61</v>
      </c>
      <c r="F200" s="30">
        <v>3.14</v>
      </c>
      <c r="G200" s="22">
        <v>0.1884</v>
      </c>
      <c r="H200" s="7"/>
      <c r="I200" s="10"/>
      <c r="J200" s="30">
        <f t="shared" si="12"/>
        <v>191.54000000000002</v>
      </c>
      <c r="K200" s="23">
        <f t="shared" si="13"/>
        <v>11.4924</v>
      </c>
      <c r="L200" s="9">
        <v>20.6</v>
      </c>
      <c r="M200" s="8">
        <v>1918.68</v>
      </c>
      <c r="N200" s="30">
        <f t="shared" si="14"/>
        <v>3945.7240000000006</v>
      </c>
      <c r="O200" s="30">
        <f t="shared" si="15"/>
        <v>22050.238032</v>
      </c>
      <c r="P200" s="8">
        <f t="shared" si="16"/>
        <v>25995.962032000003</v>
      </c>
    </row>
    <row r="201" spans="1:16" ht="11.25">
      <c r="A201" s="5" t="s">
        <v>33</v>
      </c>
      <c r="B201" s="6" t="s">
        <v>176</v>
      </c>
      <c r="C201" s="39" t="s">
        <v>152</v>
      </c>
      <c r="D201" s="39"/>
      <c r="E201" s="15">
        <v>67</v>
      </c>
      <c r="F201" s="30">
        <v>3.14</v>
      </c>
      <c r="G201" s="22">
        <v>0.1884</v>
      </c>
      <c r="H201" s="7"/>
      <c r="I201" s="10"/>
      <c r="J201" s="30">
        <f t="shared" si="12"/>
        <v>210.38</v>
      </c>
      <c r="K201" s="23">
        <f t="shared" si="13"/>
        <v>12.622800000000002</v>
      </c>
      <c r="L201" s="9">
        <v>20.6</v>
      </c>
      <c r="M201" s="8">
        <v>1918.68</v>
      </c>
      <c r="N201" s="30">
        <f t="shared" si="14"/>
        <v>4333.828</v>
      </c>
      <c r="O201" s="30">
        <f t="shared" si="15"/>
        <v>24219.113904000005</v>
      </c>
      <c r="P201" s="8">
        <f t="shared" si="16"/>
        <v>28552.941904000007</v>
      </c>
    </row>
    <row r="202" spans="1:16" ht="11.25">
      <c r="A202" s="5" t="s">
        <v>35</v>
      </c>
      <c r="B202" s="6" t="s">
        <v>178</v>
      </c>
      <c r="C202" s="39" t="s">
        <v>152</v>
      </c>
      <c r="D202" s="39"/>
      <c r="E202" s="15">
        <v>63</v>
      </c>
      <c r="F202" s="30">
        <v>3.14</v>
      </c>
      <c r="G202" s="22">
        <v>0.1884</v>
      </c>
      <c r="H202" s="7"/>
      <c r="I202" s="10"/>
      <c r="J202" s="30">
        <f t="shared" si="12"/>
        <v>197.82000000000002</v>
      </c>
      <c r="K202" s="23">
        <f t="shared" si="13"/>
        <v>11.869200000000001</v>
      </c>
      <c r="L202" s="9">
        <v>20.6</v>
      </c>
      <c r="M202" s="8">
        <v>1918.68</v>
      </c>
      <c r="N202" s="30">
        <f t="shared" si="14"/>
        <v>4075.0920000000006</v>
      </c>
      <c r="O202" s="30">
        <f t="shared" si="15"/>
        <v>22773.196656000004</v>
      </c>
      <c r="P202" s="8">
        <f t="shared" si="16"/>
        <v>26848.288656000004</v>
      </c>
    </row>
    <row r="203" spans="1:16" s="20" customFormat="1" ht="10.5">
      <c r="A203" s="11"/>
      <c r="B203" s="11" t="s">
        <v>193</v>
      </c>
      <c r="C203" s="12"/>
      <c r="D203" s="12"/>
      <c r="E203" s="31">
        <f>SUM(E191:E202)</f>
        <v>747</v>
      </c>
      <c r="F203" s="19" t="s">
        <v>194</v>
      </c>
      <c r="G203" s="19" t="s">
        <v>194</v>
      </c>
      <c r="H203" s="19"/>
      <c r="I203" s="11"/>
      <c r="J203" s="26">
        <f>SUM(J191:J202)</f>
        <v>2345.5800000000004</v>
      </c>
      <c r="K203" s="25">
        <f>SUM(K191:K202)</f>
        <v>140.73480000000004</v>
      </c>
      <c r="L203" s="19" t="s">
        <v>194</v>
      </c>
      <c r="M203" s="19" t="s">
        <v>194</v>
      </c>
      <c r="N203" s="26">
        <f>SUM(N191:N202)</f>
        <v>48318.948000000004</v>
      </c>
      <c r="O203" s="26">
        <f>SUM(O191:O202)</f>
        <v>270025.046064</v>
      </c>
      <c r="P203" s="18">
        <f>SUM(P191:P202)</f>
        <v>318343.99406399997</v>
      </c>
    </row>
    <row r="205" spans="1:16" ht="63.75">
      <c r="A205" s="14" t="s">
        <v>1</v>
      </c>
      <c r="B205" s="14" t="s">
        <v>2</v>
      </c>
      <c r="C205" s="40" t="s">
        <v>3</v>
      </c>
      <c r="D205" s="40"/>
      <c r="E205" s="14" t="s">
        <v>199</v>
      </c>
      <c r="F205" s="14" t="s">
        <v>200</v>
      </c>
      <c r="G205" s="14" t="s">
        <v>201</v>
      </c>
      <c r="H205" s="14"/>
      <c r="I205" s="10"/>
      <c r="J205" s="14" t="s">
        <v>202</v>
      </c>
      <c r="K205" s="14" t="s">
        <v>203</v>
      </c>
      <c r="L205" s="14" t="s">
        <v>204</v>
      </c>
      <c r="M205" s="14" t="s">
        <v>205</v>
      </c>
      <c r="N205" s="14" t="s">
        <v>206</v>
      </c>
      <c r="O205" s="14" t="s">
        <v>207</v>
      </c>
      <c r="P205" s="14" t="s">
        <v>208</v>
      </c>
    </row>
    <row r="206" spans="1:16" ht="11.25">
      <c r="A206" s="5" t="s">
        <v>11</v>
      </c>
      <c r="B206" s="6" t="s">
        <v>151</v>
      </c>
      <c r="C206" s="39" t="s">
        <v>152</v>
      </c>
      <c r="D206" s="39"/>
      <c r="E206" s="15">
        <v>61</v>
      </c>
      <c r="F206" s="30">
        <v>3.14</v>
      </c>
      <c r="G206" s="22">
        <v>0.1884</v>
      </c>
      <c r="H206" s="7"/>
      <c r="I206" s="10"/>
      <c r="J206" s="30">
        <f>E206*F206</f>
        <v>191.54000000000002</v>
      </c>
      <c r="K206" s="23">
        <f>E206*G206</f>
        <v>11.4924</v>
      </c>
      <c r="L206" s="9">
        <v>21.84</v>
      </c>
      <c r="M206" s="8">
        <v>1981.81</v>
      </c>
      <c r="N206" s="30">
        <f>J206*L206</f>
        <v>4183.2336000000005</v>
      </c>
      <c r="O206" s="30">
        <f>K206*M206</f>
        <v>22775.753244</v>
      </c>
      <c r="P206" s="8">
        <f>N206+O206</f>
        <v>26958.986844</v>
      </c>
    </row>
    <row r="207" spans="1:16" ht="11.25">
      <c r="A207" s="5" t="s">
        <v>14</v>
      </c>
      <c r="B207" s="6" t="s">
        <v>154</v>
      </c>
      <c r="C207" s="39" t="s">
        <v>152</v>
      </c>
      <c r="D207" s="39"/>
      <c r="E207" s="15">
        <v>77</v>
      </c>
      <c r="F207" s="30">
        <v>3.14</v>
      </c>
      <c r="G207" s="22">
        <v>0.1884</v>
      </c>
      <c r="H207" s="7"/>
      <c r="I207" s="10"/>
      <c r="J207" s="30">
        <f aca="true" t="shared" si="17" ref="J207:J217">E207*F207</f>
        <v>241.78</v>
      </c>
      <c r="K207" s="23">
        <f aca="true" t="shared" si="18" ref="K207:K217">E207*G207</f>
        <v>14.5068</v>
      </c>
      <c r="L207" s="9">
        <v>21.84</v>
      </c>
      <c r="M207" s="8">
        <v>1981.81</v>
      </c>
      <c r="N207" s="30">
        <f aca="true" t="shared" si="19" ref="N207:N217">J207*L207</f>
        <v>5280.4752</v>
      </c>
      <c r="O207" s="30">
        <f aca="true" t="shared" si="20" ref="O207:O217">K207*M207</f>
        <v>28749.721308</v>
      </c>
      <c r="P207" s="8">
        <f aca="true" t="shared" si="21" ref="P207:P217">N207+O207</f>
        <v>34030.196508</v>
      </c>
    </row>
    <row r="208" spans="1:16" ht="11.25">
      <c r="A208" s="5" t="s">
        <v>17</v>
      </c>
      <c r="B208" s="6" t="s">
        <v>158</v>
      </c>
      <c r="C208" s="39" t="s">
        <v>152</v>
      </c>
      <c r="D208" s="39"/>
      <c r="E208" s="15">
        <v>35</v>
      </c>
      <c r="F208" s="30">
        <v>3.14</v>
      </c>
      <c r="G208" s="22">
        <v>0.1884</v>
      </c>
      <c r="H208" s="7"/>
      <c r="I208" s="10"/>
      <c r="J208" s="30">
        <f t="shared" si="17"/>
        <v>109.9</v>
      </c>
      <c r="K208" s="23">
        <f t="shared" si="18"/>
        <v>6.594</v>
      </c>
      <c r="L208" s="9">
        <v>21.84</v>
      </c>
      <c r="M208" s="8">
        <v>1981.81</v>
      </c>
      <c r="N208" s="30">
        <f t="shared" si="19"/>
        <v>2400.216</v>
      </c>
      <c r="O208" s="30">
        <f t="shared" si="20"/>
        <v>13068.05514</v>
      </c>
      <c r="P208" s="8">
        <f t="shared" si="21"/>
        <v>15468.27114</v>
      </c>
    </row>
    <row r="209" spans="1:16" ht="11.25">
      <c r="A209" s="5" t="s">
        <v>19</v>
      </c>
      <c r="B209" s="6" t="s">
        <v>160</v>
      </c>
      <c r="C209" s="39" t="s">
        <v>152</v>
      </c>
      <c r="D209" s="39"/>
      <c r="E209" s="15">
        <v>80</v>
      </c>
      <c r="F209" s="30">
        <v>3.14</v>
      </c>
      <c r="G209" s="22">
        <v>0.1884</v>
      </c>
      <c r="H209" s="7"/>
      <c r="I209" s="10"/>
      <c r="J209" s="30">
        <f t="shared" si="17"/>
        <v>251.20000000000002</v>
      </c>
      <c r="K209" s="23">
        <f t="shared" si="18"/>
        <v>15.072000000000001</v>
      </c>
      <c r="L209" s="9">
        <v>21.84</v>
      </c>
      <c r="M209" s="8">
        <v>1981.81</v>
      </c>
      <c r="N209" s="30">
        <f t="shared" si="19"/>
        <v>5486.2080000000005</v>
      </c>
      <c r="O209" s="30">
        <f t="shared" si="20"/>
        <v>29869.84032</v>
      </c>
      <c r="P209" s="8">
        <f t="shared" si="21"/>
        <v>35356.04832</v>
      </c>
    </row>
    <row r="210" spans="1:16" ht="11.25">
      <c r="A210" s="5" t="s">
        <v>21</v>
      </c>
      <c r="B210" s="6" t="s">
        <v>164</v>
      </c>
      <c r="C210" s="39" t="s">
        <v>152</v>
      </c>
      <c r="D210" s="39"/>
      <c r="E210" s="15">
        <v>47</v>
      </c>
      <c r="F210" s="30">
        <v>3.14</v>
      </c>
      <c r="G210" s="22">
        <v>0.1884</v>
      </c>
      <c r="H210" s="7"/>
      <c r="I210" s="10"/>
      <c r="J210" s="30">
        <f t="shared" si="17"/>
        <v>147.58</v>
      </c>
      <c r="K210" s="23">
        <f t="shared" si="18"/>
        <v>8.854800000000001</v>
      </c>
      <c r="L210" s="9">
        <v>21.84</v>
      </c>
      <c r="M210" s="8">
        <v>1981.81</v>
      </c>
      <c r="N210" s="30">
        <f t="shared" si="19"/>
        <v>3223.1472000000003</v>
      </c>
      <c r="O210" s="30">
        <f t="shared" si="20"/>
        <v>17548.531188</v>
      </c>
      <c r="P210" s="8">
        <f t="shared" si="21"/>
        <v>20771.678388</v>
      </c>
    </row>
    <row r="211" spans="1:16" ht="11.25">
      <c r="A211" s="5" t="s">
        <v>23</v>
      </c>
      <c r="B211" s="6" t="s">
        <v>166</v>
      </c>
      <c r="C211" s="39" t="s">
        <v>152</v>
      </c>
      <c r="D211" s="39"/>
      <c r="E211" s="15">
        <v>56</v>
      </c>
      <c r="F211" s="30">
        <v>3.14</v>
      </c>
      <c r="G211" s="22">
        <v>0.1884</v>
      </c>
      <c r="H211" s="7"/>
      <c r="I211" s="10"/>
      <c r="J211" s="30">
        <f t="shared" si="17"/>
        <v>175.84</v>
      </c>
      <c r="K211" s="23">
        <f t="shared" si="18"/>
        <v>10.5504</v>
      </c>
      <c r="L211" s="9">
        <v>21.84</v>
      </c>
      <c r="M211" s="8">
        <v>1981.81</v>
      </c>
      <c r="N211" s="30">
        <f t="shared" si="19"/>
        <v>3840.3456</v>
      </c>
      <c r="O211" s="30">
        <f t="shared" si="20"/>
        <v>20908.888224</v>
      </c>
      <c r="P211" s="8">
        <f t="shared" si="21"/>
        <v>24749.233824</v>
      </c>
    </row>
    <row r="212" spans="1:16" ht="11.25">
      <c r="A212" s="5" t="s">
        <v>25</v>
      </c>
      <c r="B212" s="6" t="s">
        <v>168</v>
      </c>
      <c r="C212" s="39" t="s">
        <v>152</v>
      </c>
      <c r="D212" s="39"/>
      <c r="E212" s="15">
        <v>49</v>
      </c>
      <c r="F212" s="30">
        <v>3.14</v>
      </c>
      <c r="G212" s="22">
        <v>0.1884</v>
      </c>
      <c r="H212" s="7"/>
      <c r="I212" s="10"/>
      <c r="J212" s="30">
        <f t="shared" si="17"/>
        <v>153.86</v>
      </c>
      <c r="K212" s="23">
        <f t="shared" si="18"/>
        <v>9.2316</v>
      </c>
      <c r="L212" s="9">
        <v>21.84</v>
      </c>
      <c r="M212" s="8">
        <v>1981.81</v>
      </c>
      <c r="N212" s="30">
        <f t="shared" si="19"/>
        <v>3360.3024000000005</v>
      </c>
      <c r="O212" s="30">
        <f t="shared" si="20"/>
        <v>18295.277196</v>
      </c>
      <c r="P212" s="8">
        <f t="shared" si="21"/>
        <v>21655.579596</v>
      </c>
    </row>
    <row r="213" spans="1:16" ht="11.25">
      <c r="A213" s="5" t="s">
        <v>27</v>
      </c>
      <c r="B213" s="6" t="s">
        <v>170</v>
      </c>
      <c r="C213" s="39" t="s">
        <v>152</v>
      </c>
      <c r="D213" s="39"/>
      <c r="E213" s="15">
        <v>74</v>
      </c>
      <c r="F213" s="30">
        <v>3.14</v>
      </c>
      <c r="G213" s="22">
        <v>0.1884</v>
      </c>
      <c r="H213" s="7"/>
      <c r="I213" s="10"/>
      <c r="J213" s="30">
        <f t="shared" si="17"/>
        <v>232.36</v>
      </c>
      <c r="K213" s="23">
        <f t="shared" si="18"/>
        <v>13.941600000000001</v>
      </c>
      <c r="L213" s="9">
        <v>21.84</v>
      </c>
      <c r="M213" s="8">
        <v>1981.81</v>
      </c>
      <c r="N213" s="30">
        <f t="shared" si="19"/>
        <v>5074.7424</v>
      </c>
      <c r="O213" s="30">
        <f t="shared" si="20"/>
        <v>27629.602296</v>
      </c>
      <c r="P213" s="8">
        <f t="shared" si="21"/>
        <v>32704.344696</v>
      </c>
    </row>
    <row r="214" spans="1:16" ht="11.25">
      <c r="A214" s="5" t="s">
        <v>29</v>
      </c>
      <c r="B214" s="6" t="s">
        <v>172</v>
      </c>
      <c r="C214" s="39" t="s">
        <v>152</v>
      </c>
      <c r="D214" s="39"/>
      <c r="E214" s="15">
        <v>77</v>
      </c>
      <c r="F214" s="30">
        <v>3.14</v>
      </c>
      <c r="G214" s="22">
        <v>0.1884</v>
      </c>
      <c r="H214" s="7"/>
      <c r="I214" s="10"/>
      <c r="J214" s="30">
        <f t="shared" si="17"/>
        <v>241.78</v>
      </c>
      <c r="K214" s="23">
        <f t="shared" si="18"/>
        <v>14.5068</v>
      </c>
      <c r="L214" s="9">
        <v>21.84</v>
      </c>
      <c r="M214" s="8">
        <v>1981.81</v>
      </c>
      <c r="N214" s="30">
        <f t="shared" si="19"/>
        <v>5280.4752</v>
      </c>
      <c r="O214" s="30">
        <f t="shared" si="20"/>
        <v>28749.721308</v>
      </c>
      <c r="P214" s="8">
        <f t="shared" si="21"/>
        <v>34030.196508</v>
      </c>
    </row>
    <row r="215" spans="1:16" ht="11.25">
      <c r="A215" s="5" t="s">
        <v>31</v>
      </c>
      <c r="B215" s="6" t="s">
        <v>174</v>
      </c>
      <c r="C215" s="39" t="s">
        <v>152</v>
      </c>
      <c r="D215" s="39"/>
      <c r="E215" s="15">
        <v>61</v>
      </c>
      <c r="F215" s="30">
        <v>3.14</v>
      </c>
      <c r="G215" s="22">
        <v>0.1884</v>
      </c>
      <c r="H215" s="7"/>
      <c r="I215" s="10"/>
      <c r="J215" s="30">
        <f t="shared" si="17"/>
        <v>191.54000000000002</v>
      </c>
      <c r="K215" s="23">
        <f t="shared" si="18"/>
        <v>11.4924</v>
      </c>
      <c r="L215" s="9">
        <v>21.84</v>
      </c>
      <c r="M215" s="8">
        <v>1981.81</v>
      </c>
      <c r="N215" s="30">
        <f t="shared" si="19"/>
        <v>4183.2336000000005</v>
      </c>
      <c r="O215" s="30">
        <f t="shared" si="20"/>
        <v>22775.753244</v>
      </c>
      <c r="P215" s="8">
        <f t="shared" si="21"/>
        <v>26958.986844</v>
      </c>
    </row>
    <row r="216" spans="1:16" ht="11.25">
      <c r="A216" s="5" t="s">
        <v>33</v>
      </c>
      <c r="B216" s="6" t="s">
        <v>176</v>
      </c>
      <c r="C216" s="39" t="s">
        <v>152</v>
      </c>
      <c r="D216" s="39"/>
      <c r="E216" s="15">
        <v>67</v>
      </c>
      <c r="F216" s="30">
        <v>3.14</v>
      </c>
      <c r="G216" s="22">
        <v>0.1884</v>
      </c>
      <c r="H216" s="7"/>
      <c r="I216" s="10"/>
      <c r="J216" s="30">
        <f t="shared" si="17"/>
        <v>210.38</v>
      </c>
      <c r="K216" s="23">
        <f t="shared" si="18"/>
        <v>12.622800000000002</v>
      </c>
      <c r="L216" s="9">
        <v>21.84</v>
      </c>
      <c r="M216" s="8">
        <v>1981.81</v>
      </c>
      <c r="N216" s="30">
        <f t="shared" si="19"/>
        <v>4594.6992</v>
      </c>
      <c r="O216" s="30">
        <f t="shared" si="20"/>
        <v>25015.991268</v>
      </c>
      <c r="P216" s="8">
        <f t="shared" si="21"/>
        <v>29610.690468</v>
      </c>
    </row>
    <row r="217" spans="1:16" ht="11.25">
      <c r="A217" s="5" t="s">
        <v>35</v>
      </c>
      <c r="B217" s="6" t="s">
        <v>178</v>
      </c>
      <c r="C217" s="39" t="s">
        <v>152</v>
      </c>
      <c r="D217" s="39"/>
      <c r="E217" s="15">
        <v>63</v>
      </c>
      <c r="F217" s="30">
        <v>3.14</v>
      </c>
      <c r="G217" s="22">
        <v>0.1884</v>
      </c>
      <c r="H217" s="7"/>
      <c r="I217" s="10"/>
      <c r="J217" s="30">
        <f t="shared" si="17"/>
        <v>197.82000000000002</v>
      </c>
      <c r="K217" s="23">
        <f t="shared" si="18"/>
        <v>11.869200000000001</v>
      </c>
      <c r="L217" s="9">
        <v>21.84</v>
      </c>
      <c r="M217" s="8">
        <v>1981.81</v>
      </c>
      <c r="N217" s="30">
        <f t="shared" si="19"/>
        <v>4320.388800000001</v>
      </c>
      <c r="O217" s="30">
        <f t="shared" si="20"/>
        <v>23522.499252</v>
      </c>
      <c r="P217" s="8">
        <f t="shared" si="21"/>
        <v>27842.888052000002</v>
      </c>
    </row>
    <row r="218" spans="1:16" s="20" customFormat="1" ht="10.5">
      <c r="A218" s="11"/>
      <c r="B218" s="11" t="s">
        <v>193</v>
      </c>
      <c r="C218" s="12"/>
      <c r="D218" s="12"/>
      <c r="E218" s="11"/>
      <c r="F218" s="19" t="s">
        <v>194</v>
      </c>
      <c r="G218" s="19" t="s">
        <v>194</v>
      </c>
      <c r="H218" s="19"/>
      <c r="I218" s="11"/>
      <c r="J218" s="26">
        <f>SUM(J206:J217)</f>
        <v>2345.5800000000004</v>
      </c>
      <c r="K218" s="25">
        <f>SUM(K206:K217)</f>
        <v>140.73480000000004</v>
      </c>
      <c r="L218" s="19" t="s">
        <v>194</v>
      </c>
      <c r="M218" s="19" t="s">
        <v>194</v>
      </c>
      <c r="N218" s="26">
        <f>SUM(N206:N217)</f>
        <v>51227.46720000001</v>
      </c>
      <c r="O218" s="26">
        <f>SUM(O206:O217)</f>
        <v>278909.633988</v>
      </c>
      <c r="P218" s="18">
        <f>SUM(P206:P217)</f>
        <v>330137.101188</v>
      </c>
    </row>
    <row r="220" spans="1:18" s="20" customFormat="1" ht="10.5">
      <c r="A220" s="28"/>
      <c r="B220" s="12"/>
      <c r="C220" s="12"/>
      <c r="D220" s="13" t="s">
        <v>209</v>
      </c>
      <c r="E220" s="31">
        <f>SUM(E206:E219)</f>
        <v>747</v>
      </c>
      <c r="F220" s="19" t="s">
        <v>194</v>
      </c>
      <c r="G220" s="19" t="s">
        <v>194</v>
      </c>
      <c r="H220" s="19"/>
      <c r="I220" s="19" t="s">
        <v>194</v>
      </c>
      <c r="J220" s="32">
        <f>J218*12</f>
        <v>28146.960000000006</v>
      </c>
      <c r="K220" s="32">
        <f>K218*12</f>
        <v>1688.8176000000003</v>
      </c>
      <c r="L220" s="19" t="s">
        <v>194</v>
      </c>
      <c r="M220" s="19" t="s">
        <v>194</v>
      </c>
      <c r="N220" s="32">
        <f>N203+N218</f>
        <v>99546.41520000002</v>
      </c>
      <c r="O220" s="32">
        <f>O203+O218</f>
        <v>548934.680052</v>
      </c>
      <c r="P220" s="18">
        <f>P203+P218</f>
        <v>648481.095252</v>
      </c>
      <c r="Q220" s="33"/>
      <c r="R220" s="33"/>
    </row>
    <row r="221" ht="11.25" customHeight="1"/>
    <row r="222" spans="15:16" ht="13.5">
      <c r="O222" s="35" t="s">
        <v>210</v>
      </c>
      <c r="P222" s="34">
        <f>L188+P220</f>
        <v>62396693.90273058</v>
      </c>
    </row>
    <row r="224" spans="2:18" ht="12.75">
      <c r="B224" s="16"/>
      <c r="G224" s="16"/>
      <c r="H224" s="16"/>
      <c r="L224" s="16"/>
      <c r="M224" s="16"/>
      <c r="O224" s="16"/>
      <c r="P224" s="16"/>
      <c r="Q224" s="16"/>
      <c r="R224" s="16"/>
    </row>
    <row r="225" spans="2:18" ht="12.75">
      <c r="B225" s="16"/>
      <c r="G225" s="16"/>
      <c r="H225" s="16"/>
      <c r="L225" s="16"/>
      <c r="M225" s="16"/>
      <c r="O225" s="16"/>
      <c r="P225" s="16"/>
      <c r="Q225" s="16"/>
      <c r="R225" s="16"/>
    </row>
    <row r="226" spans="1:12" s="37" customFormat="1" ht="15.75">
      <c r="A226" s="37" t="s">
        <v>214</v>
      </c>
      <c r="L226" s="37" t="s">
        <v>212</v>
      </c>
    </row>
    <row r="227" s="37" customFormat="1" ht="15.75"/>
    <row r="228" s="37" customFormat="1" ht="15.75"/>
    <row r="229" spans="1:12" s="37" customFormat="1" ht="15.75">
      <c r="A229" s="37" t="s">
        <v>215</v>
      </c>
      <c r="L229" s="37" t="s">
        <v>217</v>
      </c>
    </row>
    <row r="230" spans="1:12" s="37" customFormat="1" ht="15.75">
      <c r="A230" s="37" t="s">
        <v>216</v>
      </c>
      <c r="L230" s="37" t="s">
        <v>216</v>
      </c>
    </row>
    <row r="239" ht="12">
      <c r="A239" s="36" t="s">
        <v>213</v>
      </c>
    </row>
  </sheetData>
  <mergeCells count="209"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90:D190"/>
    <mergeCell ref="C191:D191"/>
    <mergeCell ref="C192:D192"/>
    <mergeCell ref="C193:D193"/>
    <mergeCell ref="C194:D194"/>
    <mergeCell ref="C195:D195"/>
    <mergeCell ref="C202:D202"/>
    <mergeCell ref="C205:D205"/>
    <mergeCell ref="C196:D196"/>
    <mergeCell ref="C197:D197"/>
    <mergeCell ref="C198:D198"/>
    <mergeCell ref="C199:D199"/>
    <mergeCell ref="C217:D217"/>
    <mergeCell ref="C210:D210"/>
    <mergeCell ref="C211:D211"/>
    <mergeCell ref="C212:D212"/>
    <mergeCell ref="C213:D213"/>
    <mergeCell ref="A1:L1"/>
    <mergeCell ref="C214:D214"/>
    <mergeCell ref="C215:D215"/>
    <mergeCell ref="C216:D216"/>
    <mergeCell ref="C206:D206"/>
    <mergeCell ref="C207:D207"/>
    <mergeCell ref="C208:D208"/>
    <mergeCell ref="C209:D209"/>
    <mergeCell ref="C200:D200"/>
    <mergeCell ref="C201:D201"/>
  </mergeCells>
  <printOptions/>
  <pageMargins left="0.43" right="0.17" top="0.26" bottom="0.3" header="0.23" footer="0.3"/>
  <pageSetup horizontalDpi="600" verticalDpi="600" orientation="landscape" paperSize="9" scale="86" r:id="rId1"/>
  <rowBreaks count="5" manualBreakCount="5">
    <brk id="39" max="15" man="1"/>
    <brk id="83" max="15" man="1"/>
    <brk id="123" max="15" man="1"/>
    <brk id="161" max="15" man="1"/>
    <brk id="18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Настенька</cp:lastModifiedBy>
  <cp:lastPrinted>2016-01-11T08:06:52Z</cp:lastPrinted>
  <dcterms:created xsi:type="dcterms:W3CDTF">2016-01-04T10:53:05Z</dcterms:created>
  <dcterms:modified xsi:type="dcterms:W3CDTF">2016-01-11T08:06:56Z</dcterms:modified>
  <cp:category/>
  <cp:version/>
  <cp:contentType/>
  <cp:contentStatus/>
</cp:coreProperties>
</file>