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ОТЧЕТ по сметам за 12 мес - с отчетами Л.А\Новая папка\"/>
    </mc:Choice>
  </mc:AlternateContent>
  <bookViews>
    <workbookView xWindow="0" yWindow="0" windowWidth="10590" windowHeight="9675" activeTab="1"/>
  </bookViews>
  <sheets>
    <sheet name="Лист2" sheetId="1" r:id="rId1"/>
    <sheet name="Отчет" sheetId="2" r:id="rId2"/>
  </sheets>
  <calcPr calcId="162913" refMode="R1C1"/>
</workbook>
</file>

<file path=xl/calcChain.xml><?xml version="1.0" encoding="utf-8"?>
<calcChain xmlns="http://schemas.openxmlformats.org/spreadsheetml/2006/main">
  <c r="K66" i="2" l="1"/>
  <c r="N65" i="2"/>
  <c r="N64" i="2"/>
  <c r="N63" i="2"/>
  <c r="N62" i="2"/>
  <c r="N61" i="2"/>
  <c r="N66" i="2" s="1"/>
  <c r="K57" i="2"/>
  <c r="P56" i="2"/>
  <c r="P55" i="2"/>
  <c r="P57" i="2" s="1"/>
  <c r="O44" i="2"/>
  <c r="L44" i="2"/>
  <c r="Q23" i="2"/>
  <c r="T20" i="2"/>
  <c r="S20" i="2"/>
  <c r="Q20" i="2"/>
  <c r="E28" i="1"/>
  <c r="D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28" i="1" s="1"/>
  <c r="F13" i="1"/>
  <c r="F12" i="1"/>
</calcChain>
</file>

<file path=xl/sharedStrings.xml><?xml version="1.0" encoding="utf-8"?>
<sst xmlns="http://schemas.openxmlformats.org/spreadsheetml/2006/main" count="156" uniqueCount="127">
  <si>
    <t>ОТЧЕТ О ВЫПОЛНЕННЫХ РАБОТАХ И ОКАЗАНИЕ УСЛУГАХ</t>
  </si>
  <si>
    <t>ПО ДОГОВОРУ УПРАВЛЕНИЯ МНОГОКВАРТИРНЫМ ДОМОМ</t>
  </si>
  <si>
    <t xml:space="preserve">                                   за период  с 01.01.2017г. по 31.10.2017г</t>
  </si>
  <si>
    <t>Управляющая организация: АНО "Центр ТСЖ"</t>
  </si>
  <si>
    <t>Адрес многоквартирного дома: ул. К. Маркса , д.52</t>
  </si>
  <si>
    <t>I. РАБОТЫ И УСЛУГИ ПО СОДЕРЖАНИЮ И РЕМОНТУ ОБЩЕГО ИМУЩЕСТВА В МНОГОКВАРТИРНОМ ДОМЕ</t>
  </si>
  <si>
    <t>№ П/П</t>
  </si>
  <si>
    <t xml:space="preserve">Наименование работ в соответствии с перечнем работ и услуг, указанным в договоре управления МКД, заключенным с собственниками помещений </t>
  </si>
  <si>
    <t>Тариф</t>
  </si>
  <si>
    <t>Начислено с 01.01.2017г по01.12.2017г., руб</t>
  </si>
  <si>
    <t>Оплачено населением с 01.01.2017г по 01.12.2017г., руб</t>
  </si>
  <si>
    <t>Задолженность (+) или переплата работ и услуг содержанию и ремонту МКЖД</t>
  </si>
  <si>
    <t>Административно-управленческие расходы</t>
  </si>
  <si>
    <t>Техническое обслуживание дома</t>
  </si>
  <si>
    <t>Осмотр дымовых и вентиляционных каналов</t>
  </si>
  <si>
    <t>Измерение сопротивления изоляции электропроводки</t>
  </si>
  <si>
    <t>Вывоз твердых бытовых отходов</t>
  </si>
  <si>
    <t>Обслуживание приборов учета отопления, ГВС</t>
  </si>
  <si>
    <t>Промывка системы отопления дома</t>
  </si>
  <si>
    <t>Механизированная уборка снега</t>
  </si>
  <si>
    <t>Механизированный покос травы</t>
  </si>
  <si>
    <t>Поверка приборов учета</t>
  </si>
  <si>
    <t xml:space="preserve">Уборка территории, мусоропровода и камер </t>
  </si>
  <si>
    <t>Фонд текущего ремонта</t>
  </si>
  <si>
    <t xml:space="preserve">Резервный  фонд  </t>
  </si>
  <si>
    <t>Уборка подъездов</t>
  </si>
  <si>
    <t>Осмотр домового газового оборудования (с квартиры)</t>
  </si>
  <si>
    <t>Обслуживание домофонов и доводчиков (с квартиры)</t>
  </si>
  <si>
    <t>ОТЧЁТ О ПРЕДОСТАВЛЕНИИ КОММУНАЛЬНЫХ УСЛУГ ПО ДОГОВОРУ УПРАВЛЕНИЯ МНОГОКВАРТИРНЫМ ДОМОМ № 52  ПО УЛИЦЕ КАРЛА МАРКСА  Г. УЛЬЯНОВСКЕ С 01.01.2017 ПО 31.12.2017 ГОДА</t>
  </si>
  <si>
    <t>№</t>
  </si>
  <si>
    <t>Наименование коммунальной услуги</t>
  </si>
  <si>
    <t>Ед. изм.</t>
  </si>
  <si>
    <t>Утвержденный тариф, руб.</t>
  </si>
  <si>
    <t>Предоставлено собственникам и прочим потребителям</t>
  </si>
  <si>
    <t>Оплачено собственниками и прочими потребителями, руб.</t>
  </si>
  <si>
    <t>Задолженность (-) или переплата (+) по оплате коммунальных услуг потребителями, руб.                       на 31.12.2017</t>
  </si>
  <si>
    <t>Недоночисленная сумма за ГВС, согласно приказа №06-207 от 24.10.2016г.</t>
  </si>
  <si>
    <t>п/п</t>
  </si>
  <si>
    <t>с 01.01.17по 30.06.17</t>
  </si>
  <si>
    <t>с 01.07.17 по 31.12.17</t>
  </si>
  <si>
    <t>Объем потребленного ресурса по жилому многоквартирному дому</t>
  </si>
  <si>
    <t>Стоимость коммунальной услуги ресурсоснабжающей организации, руб.</t>
  </si>
  <si>
    <t>ХВС</t>
  </si>
  <si>
    <r>
      <t>м</t>
    </r>
    <r>
      <rPr>
        <b/>
        <sz val="12"/>
        <rFont val="Tahoma"/>
        <family val="1"/>
        <charset val="204"/>
      </rPr>
      <t>³</t>
    </r>
  </si>
  <si>
    <t>Водоотведение</t>
  </si>
  <si>
    <t>ГВС</t>
  </si>
  <si>
    <t>м3</t>
  </si>
  <si>
    <t>Гкал</t>
  </si>
  <si>
    <t>Отопление</t>
  </si>
  <si>
    <t>Электроэнергия</t>
  </si>
  <si>
    <t>кВт/час</t>
  </si>
  <si>
    <t>д 3,64</t>
  </si>
  <si>
    <t>Актуальная ведомость на 31.10.2017 c Январь 2017 по Октябрь 2017</t>
  </si>
  <si>
    <t>Дом(а):</t>
  </si>
  <si>
    <t>ул.Транспортная, д.4</t>
  </si>
  <si>
    <t>Услуга</t>
  </si>
  <si>
    <t>Сумма начислений</t>
  </si>
  <si>
    <t>Сумма льгот</t>
  </si>
  <si>
    <t>Всего начислений</t>
  </si>
  <si>
    <t>Пени</t>
  </si>
  <si>
    <t>Конечное сальдо (долг)</t>
  </si>
  <si>
    <t>Конечное сальдо (переплата)</t>
  </si>
  <si>
    <t>МОП Электроэнергия [5]</t>
  </si>
  <si>
    <t>ГВС [7]</t>
  </si>
  <si>
    <t>ХВС [8]</t>
  </si>
  <si>
    <t>Канализация [9]</t>
  </si>
  <si>
    <t>Теплоснабжение [14]</t>
  </si>
  <si>
    <t>Электроэнергия [15]</t>
  </si>
  <si>
    <t>ХВС повыш. коэффициент [18]</t>
  </si>
  <si>
    <t>Уборка придом.терр. [34]</t>
  </si>
  <si>
    <t>Административно-управленческие расходы [86]</t>
  </si>
  <si>
    <t>Техническое обслуживание дома, согласно заключенного договора подряда [92]</t>
  </si>
  <si>
    <t>Техническое обслуживание лифтового хозяйства [102]</t>
  </si>
  <si>
    <t>Техническое освидетельствование лифтов [103]</t>
  </si>
  <si>
    <t>Техническое обслуживание крышной котельной [104]</t>
  </si>
  <si>
    <t>Механизированная уборка [105]</t>
  </si>
  <si>
    <t>ТБО [106]</t>
  </si>
  <si>
    <t>Уборка подъездов [201]</t>
  </si>
  <si>
    <t>Итог [27]</t>
  </si>
  <si>
    <t>Текущий ремонт [87]</t>
  </si>
  <si>
    <t>ГВС повыш. коэффициент [137]</t>
  </si>
  <si>
    <t>Итог:</t>
  </si>
  <si>
    <t>№ п/п</t>
  </si>
  <si>
    <t xml:space="preserve"> Виды работ  </t>
  </si>
  <si>
    <t>Механизированная уборка</t>
  </si>
  <si>
    <t>Механизированный покос</t>
  </si>
  <si>
    <t>Проводимые документы</t>
  </si>
  <si>
    <t>Сумма, руб.</t>
  </si>
  <si>
    <t>Исполнитель</t>
  </si>
  <si>
    <t>Февраль 2017 г.</t>
  </si>
  <si>
    <t>1.</t>
  </si>
  <si>
    <t>Разовая механизированная уборка</t>
  </si>
  <si>
    <t>Акт № 34 от 10.02.17 г.</t>
  </si>
  <si>
    <t>ООО "СКВ"</t>
  </si>
  <si>
    <t>2.</t>
  </si>
  <si>
    <t>Акт № 36 от 20.02.17 г.</t>
  </si>
  <si>
    <t>Март 2017 г.</t>
  </si>
  <si>
    <t>3.</t>
  </si>
  <si>
    <t>Метрологическая аттестация приборов учета тепловой энергии ГВС</t>
  </si>
  <si>
    <t>Договор №И-001/17; акт №4 от 06.03.17г</t>
  </si>
  <si>
    <t>ООО "Лето"</t>
  </si>
  <si>
    <t>Июнь 2017 г.</t>
  </si>
  <si>
    <t>4.</t>
  </si>
  <si>
    <t>Разовый механизированный  покос</t>
  </si>
  <si>
    <t>Акт №131 от  13.06.17 г.</t>
  </si>
  <si>
    <t>Июль 2017 г.</t>
  </si>
  <si>
    <t>5.</t>
  </si>
  <si>
    <t>Акт №179 от 25.07.17г.</t>
  </si>
  <si>
    <t>Август 2017 г.</t>
  </si>
  <si>
    <t>Акт №205 от 23.08.17г.</t>
  </si>
  <si>
    <t>Декабрь 2017 г.</t>
  </si>
  <si>
    <t>Акт № 302 от 29.12.17 г.</t>
  </si>
  <si>
    <t>ИТОГО:</t>
  </si>
  <si>
    <t>Передвижение  денежных  средств  по  ул. К. Маркса, 52   в    2017 г.</t>
  </si>
  <si>
    <t>На  01.01.2018 год</t>
  </si>
  <si>
    <t>Остаток на 01.01.2017 г.</t>
  </si>
  <si>
    <t xml:space="preserve">Поступления  </t>
  </si>
  <si>
    <t xml:space="preserve">Расходы   </t>
  </si>
  <si>
    <t>Сэкономленные д/средства</t>
  </si>
  <si>
    <t>Поступле-ния  от  "Провайдеров"</t>
  </si>
  <si>
    <t xml:space="preserve">Остаток на 01.01.18 г, руб.  </t>
  </si>
  <si>
    <t>Резервный фонд дома</t>
  </si>
  <si>
    <t>Механизированный  покос</t>
  </si>
  <si>
    <t>Обслуживание домофонов</t>
  </si>
  <si>
    <t>Промывка</t>
  </si>
  <si>
    <t>Главный бухгалтер АНО "Центр ТСЖ"                                  Н.В.Карпеева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</si>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</sst>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.00&quot;р.&quot;"/>
  </numFmts>
  <fonts count="48" x14ac:knownFonts="1"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10"/>
      <name val="Arial Cyr"/>
      <charset val="204"/>
    </font>
    <font>
      <sz val="10"/>
      <color indexed="10"/>
      <name val="Arial Cyr"/>
      <charset val="204"/>
    </font>
    <font>
      <b/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"/>
    </font>
    <font>
      <b/>
      <sz val="10"/>
      <name val="Arial"/>
    </font>
    <font>
      <sz val="8"/>
      <name val="Arial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name val="Tahoma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22">
    <xf numFmtId="0" fontId="0" fillId="0" borderId="0" xfId="0"/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0" fontId="19" fillId="0" borderId="0" xfId="0" applyFont="1" applyAlignment="1">
      <alignment vertical="center"/>
    </xf>
    <xf numFmtId="0" fontId="19" fillId="0" borderId="0" xfId="0" applyFont="1"/>
    <xf numFmtId="0" fontId="24" fillId="0" borderId="0" xfId="0" applyFont="1"/>
    <xf numFmtId="0" fontId="23" fillId="0" borderId="0" xfId="0" applyFont="1" applyAlignment="1">
      <alignment horizontal="center" wrapText="1"/>
    </xf>
    <xf numFmtId="0" fontId="23" fillId="0" borderId="0" xfId="0" applyFont="1"/>
    <xf numFmtId="0" fontId="22" fillId="0" borderId="10" xfId="0" applyFont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0" fillId="0" borderId="12" xfId="0" applyBorder="1" applyAlignment="1">
      <alignment wrapText="1"/>
    </xf>
    <xf numFmtId="0" fontId="21" fillId="0" borderId="10" xfId="0" applyFont="1" applyBorder="1" applyAlignment="1">
      <alignment horizontal="center" wrapText="1"/>
    </xf>
    <xf numFmtId="168" fontId="0" fillId="0" borderId="10" xfId="0" applyNumberFormat="1" applyFont="1" applyFill="1" applyBorder="1" applyAlignment="1" applyProtection="1"/>
    <xf numFmtId="0" fontId="0" fillId="0" borderId="10" xfId="0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168" fontId="0" fillId="0" borderId="0" xfId="0" applyNumberFormat="1"/>
    <xf numFmtId="0" fontId="18" fillId="0" borderId="0" xfId="42" applyNumberFormat="1" applyFont="1" applyFill="1" applyBorder="1" applyAlignment="1" applyProtection="1"/>
    <xf numFmtId="0" fontId="27" fillId="0" borderId="0" xfId="42" applyFont="1" applyFill="1" applyAlignment="1">
      <alignment horizontal="right"/>
    </xf>
    <xf numFmtId="0" fontId="28" fillId="33" borderId="0" xfId="42" applyFont="1" applyFill="1" applyAlignment="1">
      <alignment horizontal="center" wrapText="1"/>
    </xf>
    <xf numFmtId="0" fontId="29" fillId="33" borderId="0" xfId="42" applyFont="1" applyFill="1"/>
    <xf numFmtId="0" fontId="30" fillId="33" borderId="0" xfId="42" applyFont="1" applyFill="1"/>
    <xf numFmtId="0" fontId="31" fillId="0" borderId="13" xfId="42" applyFont="1" applyFill="1" applyBorder="1" applyAlignment="1">
      <alignment horizontal="center" vertical="top" wrapText="1"/>
    </xf>
    <xf numFmtId="0" fontId="20" fillId="0" borderId="14" xfId="42" applyFont="1" applyFill="1" applyBorder="1" applyAlignment="1">
      <alignment horizontal="center" vertical="top" wrapText="1"/>
    </xf>
    <xf numFmtId="0" fontId="20" fillId="0" borderId="15" xfId="42" applyFont="1" applyFill="1" applyBorder="1" applyAlignment="1">
      <alignment horizontal="center" vertical="top" wrapText="1"/>
    </xf>
    <xf numFmtId="0" fontId="20" fillId="0" borderId="13" xfId="42" applyFont="1" applyFill="1" applyBorder="1" applyAlignment="1">
      <alignment horizontal="center" vertical="top" wrapText="1"/>
    </xf>
    <xf numFmtId="0" fontId="20" fillId="0" borderId="17" xfId="42" applyFont="1" applyFill="1" applyBorder="1" applyAlignment="1">
      <alignment horizontal="center" vertical="top" wrapText="1"/>
    </xf>
    <xf numFmtId="0" fontId="20" fillId="0" borderId="18" xfId="42" applyFont="1" applyFill="1" applyBorder="1" applyAlignment="1">
      <alignment horizontal="center" vertical="top" wrapText="1"/>
    </xf>
    <xf numFmtId="0" fontId="20" fillId="0" borderId="19" xfId="42" applyFont="1" applyFill="1" applyBorder="1" applyAlignment="1">
      <alignment horizontal="center" vertical="top" wrapText="1"/>
    </xf>
    <xf numFmtId="0" fontId="20" fillId="33" borderId="12" xfId="42" applyFont="1" applyFill="1" applyBorder="1" applyAlignment="1">
      <alignment horizontal="center" vertical="top" wrapText="1"/>
    </xf>
    <xf numFmtId="0" fontId="20" fillId="33" borderId="20" xfId="42" applyFont="1" applyFill="1" applyBorder="1" applyAlignment="1">
      <alignment horizontal="center" vertical="top" wrapText="1"/>
    </xf>
    <xf numFmtId="0" fontId="32" fillId="0" borderId="21" xfId="42" applyFont="1" applyFill="1" applyBorder="1" applyAlignment="1">
      <alignment horizontal="center" vertical="top" wrapText="1"/>
    </xf>
    <xf numFmtId="0" fontId="32" fillId="0" borderId="0" xfId="42" applyFont="1" applyFill="1" applyBorder="1" applyAlignment="1">
      <alignment horizontal="center" vertical="top" wrapText="1"/>
    </xf>
    <xf numFmtId="0" fontId="20" fillId="0" borderId="19" xfId="42" applyFont="1" applyFill="1" applyBorder="1" applyAlignment="1">
      <alignment horizontal="center" vertical="top" wrapText="1"/>
    </xf>
    <xf numFmtId="0" fontId="20" fillId="0" borderId="19" xfId="42" applyFont="1" applyFill="1" applyBorder="1" applyAlignment="1">
      <alignment vertical="top" wrapText="1"/>
    </xf>
    <xf numFmtId="0" fontId="19" fillId="0" borderId="10" xfId="42" applyFont="1" applyFill="1" applyBorder="1"/>
    <xf numFmtId="0" fontId="20" fillId="0" borderId="14" xfId="42" applyFont="1" applyFill="1" applyBorder="1" applyAlignment="1">
      <alignment horizontal="left" vertical="top" wrapText="1"/>
    </xf>
    <xf numFmtId="0" fontId="20" fillId="0" borderId="15" xfId="42" applyFont="1" applyFill="1" applyBorder="1" applyAlignment="1">
      <alignment horizontal="left" vertical="top" wrapText="1"/>
    </xf>
    <xf numFmtId="0" fontId="20" fillId="0" borderId="22" xfId="42" applyFont="1" applyFill="1" applyBorder="1" applyAlignment="1">
      <alignment horizontal="center" vertical="top" wrapText="1"/>
    </xf>
    <xf numFmtId="0" fontId="19" fillId="0" borderId="12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20" fillId="0" borderId="16" xfId="42" applyFont="1" applyFill="1" applyBorder="1" applyAlignment="1">
      <alignment horizontal="center" vertical="top" wrapText="1"/>
    </xf>
    <xf numFmtId="0" fontId="20" fillId="0" borderId="16" xfId="42" applyFont="1" applyFill="1" applyBorder="1" applyAlignment="1">
      <alignment vertical="top" wrapText="1"/>
    </xf>
    <xf numFmtId="0" fontId="20" fillId="0" borderId="10" xfId="42" applyFont="1" applyFill="1" applyBorder="1" applyAlignment="1">
      <alignment horizontal="center" vertical="top" wrapText="1"/>
    </xf>
    <xf numFmtId="0" fontId="20" fillId="0" borderId="0" xfId="42" applyFont="1" applyFill="1" applyBorder="1" applyAlignment="1">
      <alignment horizontal="center" vertical="top" wrapText="1"/>
    </xf>
    <xf numFmtId="0" fontId="24" fillId="0" borderId="10" xfId="42" applyFont="1" applyFill="1" applyBorder="1"/>
    <xf numFmtId="0" fontId="20" fillId="0" borderId="14" xfId="42" applyFont="1" applyFill="1" applyBorder="1" applyAlignment="1">
      <alignment vertical="top" wrapText="1"/>
    </xf>
    <xf numFmtId="0" fontId="20" fillId="0" borderId="15" xfId="42" applyFont="1" applyFill="1" applyBorder="1" applyAlignment="1">
      <alignment vertical="top" wrapText="1"/>
    </xf>
    <xf numFmtId="0" fontId="20" fillId="0" borderId="12" xfId="42" applyFont="1" applyFill="1" applyBorder="1" applyAlignment="1">
      <alignment horizontal="center" vertical="top" wrapText="1"/>
    </xf>
    <xf numFmtId="0" fontId="20" fillId="0" borderId="20" xfId="42" applyFont="1" applyFill="1" applyBorder="1" applyAlignment="1">
      <alignment horizontal="center" vertical="top" wrapText="1"/>
    </xf>
    <xf numFmtId="0" fontId="20" fillId="0" borderId="23" xfId="42" applyFont="1" applyFill="1" applyBorder="1" applyAlignment="1">
      <alignment horizontal="center" vertical="top" wrapText="1"/>
    </xf>
    <xf numFmtId="0" fontId="20" fillId="0" borderId="25" xfId="42" applyFont="1" applyFill="1" applyBorder="1" applyAlignment="1">
      <alignment horizontal="center" vertical="top" wrapText="1"/>
    </xf>
    <xf numFmtId="0" fontId="19" fillId="0" borderId="12" xfId="42" applyFont="1" applyFill="1" applyBorder="1" applyAlignment="1">
      <alignment horizontal="center" vertical="top"/>
    </xf>
    <xf numFmtId="0" fontId="19" fillId="0" borderId="20" xfId="42" applyFont="1" applyFill="1" applyBorder="1" applyAlignment="1">
      <alignment horizontal="center" vertical="top"/>
    </xf>
    <xf numFmtId="0" fontId="18" fillId="0" borderId="0" xfId="42" applyNumberFormat="1" applyFont="1" applyFill="1" applyBorder="1" applyAlignment="1" applyProtection="1">
      <alignment horizontal="right" vertical="center"/>
    </xf>
    <xf numFmtId="168" fontId="18" fillId="0" borderId="0" xfId="42" applyNumberFormat="1" applyFont="1" applyFill="1" applyBorder="1" applyAlignment="1" applyProtection="1"/>
    <xf numFmtId="0" fontId="24" fillId="0" borderId="0" xfId="42" applyFont="1" applyFill="1" applyBorder="1"/>
    <xf numFmtId="0" fontId="33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34" fillId="0" borderId="10" xfId="0" applyNumberFormat="1" applyFont="1" applyFill="1" applyBorder="1" applyAlignment="1" applyProtection="1">
      <alignment horizontal="right" vertical="center"/>
    </xf>
    <xf numFmtId="168" fontId="34" fillId="0" borderId="10" xfId="0" applyNumberFormat="1" applyFont="1" applyFill="1" applyBorder="1" applyAlignment="1" applyProtection="1"/>
    <xf numFmtId="0" fontId="34" fillId="0" borderId="0" xfId="0" applyNumberFormat="1" applyFont="1" applyFill="1" applyBorder="1" applyAlignment="1" applyProtection="1">
      <alignment horizontal="right" vertical="center"/>
    </xf>
    <xf numFmtId="0" fontId="0" fillId="0" borderId="0" xfId="0" applyAlignment="1">
      <alignment horizontal="center"/>
    </xf>
    <xf numFmtId="0" fontId="21" fillId="0" borderId="12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0" fillId="0" borderId="10" xfId="0" applyBorder="1"/>
    <xf numFmtId="0" fontId="21" fillId="33" borderId="24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center" wrapText="1"/>
    </xf>
    <xf numFmtId="0" fontId="35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wrapText="1"/>
    </xf>
    <xf numFmtId="0" fontId="21" fillId="33" borderId="24" xfId="0" applyFont="1" applyFill="1" applyBorder="1" applyAlignment="1">
      <alignment horizontal="center" wrapText="1"/>
    </xf>
    <xf numFmtId="0" fontId="21" fillId="33" borderId="26" xfId="0" applyFont="1" applyFill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33" borderId="10" xfId="0" applyFont="1" applyFill="1" applyBorder="1" applyAlignment="1">
      <alignment wrapText="1"/>
    </xf>
    <xf numFmtId="0" fontId="36" fillId="33" borderId="10" xfId="0" applyFont="1" applyFill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9" fillId="33" borderId="10" xfId="0" applyFont="1" applyFill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/>
    <xf numFmtId="0" fontId="38" fillId="0" borderId="10" xfId="0" applyFont="1" applyBorder="1" applyAlignment="1">
      <alignment horizontal="center"/>
    </xf>
    <xf numFmtId="0" fontId="40" fillId="33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left" wrapText="1"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43" fillId="0" borderId="0" xfId="0" applyFont="1" applyBorder="1" applyAlignment="1">
      <alignment horizontal="center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/>
    <xf numFmtId="0" fontId="43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2" fillId="0" borderId="10" xfId="0" applyFont="1" applyBorder="1"/>
    <xf numFmtId="0" fontId="46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3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topLeftCell="A22" workbookViewId="0">
      <selection activeCell="M35" sqref="M35"/>
    </sheetView>
  </sheetViews>
  <sheetFormatPr defaultRowHeight="12.75" x14ac:dyDescent="0.2"/>
  <cols>
    <col min="1" max="1" width="5.28515625" style="1" customWidth="1"/>
    <col min="2" max="2" width="30.85546875" customWidth="1"/>
    <col min="4" max="4" width="15.5703125" customWidth="1"/>
    <col min="5" max="5" width="14.85546875" customWidth="1"/>
    <col min="6" max="6" width="19.28515625" customWidth="1"/>
    <col min="7" max="7" width="9.5703125" bestFit="1" customWidth="1"/>
    <col min="8" max="9" width="11.85546875" bestFit="1" customWidth="1"/>
    <col min="10" max="10" width="10.28515625" bestFit="1" customWidth="1"/>
    <col min="11" max="11" width="9.28515625" bestFit="1" customWidth="1"/>
  </cols>
  <sheetData>
    <row r="2" spans="1:7" ht="18.75" customHeight="1" x14ac:dyDescent="0.2">
      <c r="B2" s="2" t="s">
        <v>0</v>
      </c>
      <c r="C2" s="2"/>
      <c r="D2" s="2"/>
      <c r="E2" s="2"/>
      <c r="F2" s="3"/>
      <c r="G2" s="3"/>
    </row>
    <row r="3" spans="1:7" ht="18.75" customHeight="1" x14ac:dyDescent="0.2">
      <c r="B3" s="2" t="s">
        <v>1</v>
      </c>
      <c r="C3" s="2"/>
      <c r="D3" s="2"/>
      <c r="E3" s="2"/>
      <c r="F3" s="3"/>
      <c r="G3" s="3"/>
    </row>
    <row r="4" spans="1:7" ht="6.75" customHeight="1" x14ac:dyDescent="0.2">
      <c r="B4" s="3"/>
      <c r="C4" s="3"/>
      <c r="D4" s="3"/>
      <c r="E4" s="3"/>
      <c r="F4" s="3"/>
      <c r="G4" s="4"/>
    </row>
    <row r="5" spans="1:7" ht="15.75" customHeight="1" x14ac:dyDescent="0.2">
      <c r="B5" s="5" t="s">
        <v>2</v>
      </c>
      <c r="C5" s="5"/>
      <c r="D5" s="5"/>
      <c r="E5" s="5"/>
      <c r="F5" s="5"/>
      <c r="G5" s="4"/>
    </row>
    <row r="6" spans="1:7" ht="15.75" customHeight="1" x14ac:dyDescent="0.25">
      <c r="B6" s="6" t="s">
        <v>3</v>
      </c>
      <c r="C6" s="6"/>
      <c r="D6" s="6"/>
      <c r="E6" s="6"/>
      <c r="F6" s="4"/>
      <c r="G6" s="4"/>
    </row>
    <row r="7" spans="1:7" x14ac:dyDescent="0.2">
      <c r="B7" s="4"/>
      <c r="C7" s="4"/>
      <c r="D7" s="4"/>
      <c r="E7" s="4"/>
      <c r="F7" s="4"/>
      <c r="G7" s="4"/>
    </row>
    <row r="8" spans="1:7" ht="15" customHeight="1" x14ac:dyDescent="0.25">
      <c r="B8" s="7" t="s">
        <v>4</v>
      </c>
      <c r="C8" s="7"/>
      <c r="D8" s="7"/>
      <c r="E8" s="7"/>
      <c r="F8" s="4"/>
      <c r="G8" s="4"/>
    </row>
    <row r="9" spans="1:7" ht="39" customHeight="1" x14ac:dyDescent="0.3">
      <c r="B9" s="8" t="s">
        <v>5</v>
      </c>
      <c r="C9" s="8"/>
      <c r="D9" s="8"/>
      <c r="E9" s="8"/>
      <c r="F9" s="8"/>
      <c r="G9" s="9"/>
    </row>
    <row r="11" spans="1:7" ht="72" customHeight="1" x14ac:dyDescent="0.2">
      <c r="A11" s="10" t="s">
        <v>6</v>
      </c>
      <c r="B11" s="11" t="s">
        <v>7</v>
      </c>
      <c r="C11" s="12" t="s">
        <v>8</v>
      </c>
      <c r="D11" s="12" t="s">
        <v>9</v>
      </c>
      <c r="E11" s="12" t="s">
        <v>10</v>
      </c>
      <c r="F11" s="12" t="s">
        <v>11</v>
      </c>
    </row>
    <row r="12" spans="1:7" ht="22.5" customHeight="1" x14ac:dyDescent="0.2">
      <c r="A12" s="13">
        <v>1</v>
      </c>
      <c r="B12" s="14" t="s">
        <v>12</v>
      </c>
      <c r="C12" s="15">
        <v>1.94</v>
      </c>
      <c r="D12" s="16">
        <v>193149.72</v>
      </c>
      <c r="E12" s="16">
        <v>179290.83</v>
      </c>
      <c r="F12" s="16">
        <f t="shared" ref="F12:F27" si="0">D12-E12</f>
        <v>13858.890000000014</v>
      </c>
    </row>
    <row r="13" spans="1:7" ht="27" customHeight="1" x14ac:dyDescent="0.25">
      <c r="A13" s="13">
        <v>2</v>
      </c>
      <c r="B13" s="17" t="s">
        <v>13</v>
      </c>
      <c r="C13" s="18">
        <v>4.97</v>
      </c>
      <c r="D13" s="16">
        <v>350348.4</v>
      </c>
      <c r="E13" s="16">
        <v>325210.14</v>
      </c>
      <c r="F13" s="16">
        <f t="shared" si="0"/>
        <v>25138.260000000009</v>
      </c>
    </row>
    <row r="14" spans="1:7" ht="29.25" customHeight="1" x14ac:dyDescent="0.25">
      <c r="A14" s="13">
        <v>3</v>
      </c>
      <c r="B14" s="17" t="s">
        <v>14</v>
      </c>
      <c r="C14" s="18">
        <v>0.26</v>
      </c>
      <c r="D14" s="16">
        <v>2819.64</v>
      </c>
      <c r="E14" s="16">
        <v>2617.36</v>
      </c>
      <c r="F14" s="16">
        <f t="shared" si="0"/>
        <v>202.27999999999975</v>
      </c>
    </row>
    <row r="15" spans="1:7" ht="26.25" customHeight="1" x14ac:dyDescent="0.25">
      <c r="A15" s="13">
        <v>4</v>
      </c>
      <c r="B15" s="17" t="s">
        <v>15</v>
      </c>
      <c r="C15" s="18">
        <v>0.03</v>
      </c>
      <c r="D15" s="16">
        <v>2114.4</v>
      </c>
      <c r="E15" s="16">
        <v>1962.7</v>
      </c>
      <c r="F15" s="16">
        <f t="shared" si="0"/>
        <v>151.70000000000005</v>
      </c>
    </row>
    <row r="16" spans="1:7" ht="25.5" customHeight="1" x14ac:dyDescent="0.25">
      <c r="A16" s="13">
        <v>5</v>
      </c>
      <c r="B16" s="17" t="s">
        <v>16</v>
      </c>
      <c r="C16" s="18">
        <v>1.05</v>
      </c>
      <c r="D16" s="16">
        <v>74016.960000000006</v>
      </c>
      <c r="E16" s="16">
        <v>68706.080000000002</v>
      </c>
      <c r="F16" s="16">
        <f t="shared" si="0"/>
        <v>5310.8800000000047</v>
      </c>
    </row>
    <row r="17" spans="1:11" ht="23.25" customHeight="1" x14ac:dyDescent="0.25">
      <c r="A17" s="19">
        <v>6</v>
      </c>
      <c r="B17" s="17" t="s">
        <v>17</v>
      </c>
      <c r="C17" s="20">
        <v>0.34</v>
      </c>
      <c r="D17" s="16">
        <v>23967.360000000001</v>
      </c>
      <c r="E17" s="16">
        <v>22247.65</v>
      </c>
      <c r="F17" s="16">
        <f t="shared" si="0"/>
        <v>1719.7099999999991</v>
      </c>
    </row>
    <row r="18" spans="1:11" ht="24" customHeight="1" x14ac:dyDescent="0.25">
      <c r="A18" s="19">
        <v>7</v>
      </c>
      <c r="B18" s="17" t="s">
        <v>18</v>
      </c>
      <c r="C18" s="20">
        <v>0.23</v>
      </c>
      <c r="D18" s="16">
        <v>16213.08</v>
      </c>
      <c r="E18" s="16">
        <v>15049.75</v>
      </c>
      <c r="F18" s="16">
        <f t="shared" si="0"/>
        <v>1163.33</v>
      </c>
    </row>
    <row r="19" spans="1:11" ht="27" customHeight="1" x14ac:dyDescent="0.25">
      <c r="A19" s="19">
        <v>8</v>
      </c>
      <c r="B19" s="17" t="s">
        <v>19</v>
      </c>
      <c r="C19" s="20">
        <v>0.24</v>
      </c>
      <c r="D19" s="16">
        <v>16917.96</v>
      </c>
      <c r="E19" s="16">
        <v>15704.08</v>
      </c>
      <c r="F19" s="16">
        <f t="shared" si="0"/>
        <v>1213.8799999999992</v>
      </c>
    </row>
    <row r="20" spans="1:11" ht="25.5" customHeight="1" x14ac:dyDescent="0.25">
      <c r="A20" s="19">
        <v>9</v>
      </c>
      <c r="B20" s="17" t="s">
        <v>20</v>
      </c>
      <c r="C20" s="20">
        <v>0.17</v>
      </c>
      <c r="D20" s="16">
        <v>11983.44</v>
      </c>
      <c r="E20" s="16">
        <v>11123.6</v>
      </c>
      <c r="F20" s="16">
        <f t="shared" si="0"/>
        <v>859.84000000000015</v>
      </c>
    </row>
    <row r="21" spans="1:11" ht="18.75" customHeight="1" x14ac:dyDescent="0.25">
      <c r="A21" s="19">
        <v>10</v>
      </c>
      <c r="B21" s="17" t="s">
        <v>21</v>
      </c>
      <c r="C21" s="20">
        <v>0.12</v>
      </c>
      <c r="D21" s="16">
        <v>8459.16</v>
      </c>
      <c r="E21" s="16">
        <v>7852.19</v>
      </c>
      <c r="F21" s="16">
        <f t="shared" si="0"/>
        <v>606.97000000000025</v>
      </c>
    </row>
    <row r="22" spans="1:11" ht="25.5" customHeight="1" x14ac:dyDescent="0.25">
      <c r="A22" s="19">
        <v>11</v>
      </c>
      <c r="B22" s="17" t="s">
        <v>22</v>
      </c>
      <c r="C22" s="20">
        <v>1.5</v>
      </c>
      <c r="D22" s="16">
        <v>105739.8</v>
      </c>
      <c r="E22" s="16">
        <v>98152.74</v>
      </c>
      <c r="F22" s="16">
        <f t="shared" si="0"/>
        <v>7587.0599999999977</v>
      </c>
    </row>
    <row r="23" spans="1:11" ht="18" customHeight="1" x14ac:dyDescent="0.25">
      <c r="A23" s="19">
        <v>12</v>
      </c>
      <c r="B23" s="21" t="s">
        <v>23</v>
      </c>
      <c r="C23" s="20">
        <v>2</v>
      </c>
      <c r="D23" s="16">
        <v>70492.56</v>
      </c>
      <c r="E23" s="16">
        <v>65434.57</v>
      </c>
      <c r="F23" s="16">
        <f t="shared" si="0"/>
        <v>5057.989999999998</v>
      </c>
    </row>
    <row r="24" spans="1:11" ht="19.5" customHeight="1" x14ac:dyDescent="0.25">
      <c r="A24" s="19">
        <v>13</v>
      </c>
      <c r="B24" s="17" t="s">
        <v>24</v>
      </c>
      <c r="C24" s="20">
        <v>0.5</v>
      </c>
      <c r="D24" s="16">
        <v>35247.24</v>
      </c>
      <c r="E24" s="16">
        <v>32718.17</v>
      </c>
      <c r="F24" s="16">
        <f t="shared" si="0"/>
        <v>2529.0699999999997</v>
      </c>
    </row>
    <row r="25" spans="1:11" ht="22.5" customHeight="1" x14ac:dyDescent="0.25">
      <c r="A25" s="19">
        <v>15</v>
      </c>
      <c r="B25" s="17" t="s">
        <v>25</v>
      </c>
      <c r="C25" s="20">
        <v>1.3</v>
      </c>
      <c r="D25" s="16">
        <v>91640.04</v>
      </c>
      <c r="E25" s="16">
        <v>85064.68</v>
      </c>
      <c r="F25" s="16">
        <f t="shared" si="0"/>
        <v>6575.3600000000006</v>
      </c>
    </row>
    <row r="26" spans="1:11" ht="25.5" customHeight="1" x14ac:dyDescent="0.25">
      <c r="A26" s="19">
        <v>16</v>
      </c>
      <c r="B26" s="17" t="s">
        <v>26</v>
      </c>
      <c r="C26" s="20">
        <v>10</v>
      </c>
      <c r="D26" s="16">
        <v>9408</v>
      </c>
      <c r="E26" s="16">
        <v>8744.0499999999993</v>
      </c>
      <c r="F26" s="16">
        <f t="shared" si="0"/>
        <v>663.95000000000073</v>
      </c>
    </row>
    <row r="27" spans="1:11" ht="25.5" customHeight="1" x14ac:dyDescent="0.25">
      <c r="A27" s="19">
        <v>17</v>
      </c>
      <c r="B27" s="17" t="s">
        <v>27</v>
      </c>
      <c r="C27" s="20">
        <v>16</v>
      </c>
      <c r="D27" s="16">
        <v>384</v>
      </c>
      <c r="E27" s="16">
        <v>368</v>
      </c>
      <c r="F27" s="16">
        <f t="shared" si="0"/>
        <v>16</v>
      </c>
    </row>
    <row r="28" spans="1:11" x14ac:dyDescent="0.2">
      <c r="D28" s="22">
        <f>SUM(D12:D27)</f>
        <v>1012901.76</v>
      </c>
      <c r="E28" s="22">
        <f>SUM(E12:E27)</f>
        <v>940246.58999999985</v>
      </c>
      <c r="F28" s="22">
        <f>SUM(F12:F27)</f>
        <v>72655.170000000013</v>
      </c>
    </row>
    <row r="31" spans="1:11" ht="15" customHeight="1" x14ac:dyDescent="0.25">
      <c r="B31" s="23"/>
      <c r="C31" s="23"/>
      <c r="D31" s="23"/>
      <c r="E31" s="23"/>
      <c r="F31" s="23"/>
      <c r="G31" s="23"/>
      <c r="H31" s="23"/>
      <c r="I31" s="24"/>
      <c r="J31" s="23"/>
      <c r="K31" s="23"/>
    </row>
    <row r="32" spans="1:11" ht="18.75" customHeight="1" x14ac:dyDescent="0.3">
      <c r="B32" s="25" t="s">
        <v>28</v>
      </c>
      <c r="C32" s="25"/>
      <c r="D32" s="25"/>
      <c r="E32" s="25"/>
      <c r="F32" s="25"/>
      <c r="G32" s="25"/>
      <c r="H32" s="25"/>
      <c r="I32" s="25"/>
      <c r="J32" s="25"/>
      <c r="K32" s="26"/>
    </row>
    <row r="33" spans="2:11" ht="13.5" customHeight="1" thickBot="1" x14ac:dyDescent="0.25">
      <c r="B33" s="27"/>
      <c r="C33" s="27"/>
      <c r="D33" s="27"/>
      <c r="E33" s="27"/>
      <c r="F33" s="27"/>
      <c r="G33" s="27"/>
      <c r="H33" s="27"/>
      <c r="I33" s="27"/>
      <c r="J33" s="27"/>
      <c r="K33" s="26"/>
    </row>
    <row r="34" spans="2:11" ht="16.5" customHeight="1" thickBot="1" x14ac:dyDescent="0.25">
      <c r="B34" s="28" t="s">
        <v>29</v>
      </c>
      <c r="C34" s="29" t="s">
        <v>30</v>
      </c>
      <c r="D34" s="29" t="s">
        <v>31</v>
      </c>
      <c r="E34" s="32" t="s">
        <v>32</v>
      </c>
      <c r="F34" s="33"/>
      <c r="G34" s="32" t="s">
        <v>33</v>
      </c>
      <c r="H34" s="33"/>
      <c r="I34" s="31" t="s">
        <v>34</v>
      </c>
      <c r="J34" s="35" t="s">
        <v>35</v>
      </c>
      <c r="K34" s="37" t="s">
        <v>36</v>
      </c>
    </row>
    <row r="35" spans="2:11" ht="174" customHeight="1" thickBot="1" x14ac:dyDescent="0.25">
      <c r="B35" s="39" t="s">
        <v>37</v>
      </c>
      <c r="C35" s="30"/>
      <c r="D35" s="30"/>
      <c r="E35" s="39" t="s">
        <v>38</v>
      </c>
      <c r="F35" s="39" t="s">
        <v>39</v>
      </c>
      <c r="G35" s="39" t="s">
        <v>40</v>
      </c>
      <c r="H35" s="39" t="s">
        <v>41</v>
      </c>
      <c r="I35" s="34"/>
      <c r="J35" s="36"/>
      <c r="K35" s="38"/>
    </row>
    <row r="36" spans="2:11" ht="16.5" customHeight="1" thickBot="1" x14ac:dyDescent="0.3">
      <c r="B36" s="39">
        <v>1</v>
      </c>
      <c r="C36" s="40" t="s">
        <v>42</v>
      </c>
      <c r="D36" s="39" t="s">
        <v>43</v>
      </c>
      <c r="E36" s="39">
        <v>21.84</v>
      </c>
      <c r="F36" s="39">
        <v>23.19</v>
      </c>
      <c r="G36" s="39">
        <v>5043</v>
      </c>
      <c r="H36" s="39">
        <v>113678.82</v>
      </c>
      <c r="I36" s="39">
        <v>102441.87000000001</v>
      </c>
      <c r="J36" s="39">
        <v>-11236.95</v>
      </c>
      <c r="K36" s="41"/>
    </row>
    <row r="37" spans="2:11" ht="48" customHeight="1" thickBot="1" x14ac:dyDescent="0.3">
      <c r="B37" s="39">
        <v>2</v>
      </c>
      <c r="C37" s="40" t="s">
        <v>44</v>
      </c>
      <c r="D37" s="39" t="s">
        <v>43</v>
      </c>
      <c r="E37" s="39">
        <v>18.77</v>
      </c>
      <c r="F37" s="39">
        <v>19.93</v>
      </c>
      <c r="G37" s="39">
        <v>7047</v>
      </c>
      <c r="H37" s="39">
        <v>136298.09</v>
      </c>
      <c r="I37" s="39">
        <v>123123.84999999999</v>
      </c>
      <c r="J37" s="39">
        <v>-13174.24</v>
      </c>
      <c r="K37" s="41"/>
    </row>
    <row r="38" spans="2:11" ht="16.5" customHeight="1" thickBot="1" x14ac:dyDescent="0.25">
      <c r="B38" s="29">
        <v>3</v>
      </c>
      <c r="C38" s="42" t="s">
        <v>45</v>
      </c>
      <c r="D38" s="39" t="s">
        <v>46</v>
      </c>
      <c r="E38" s="39">
        <v>35.44</v>
      </c>
      <c r="F38" s="39">
        <v>37.380000000000003</v>
      </c>
      <c r="G38" s="39">
        <v>2105.5970000000002</v>
      </c>
      <c r="H38" s="29">
        <v>431054.36</v>
      </c>
      <c r="I38" s="29">
        <v>301867.40000000002</v>
      </c>
      <c r="J38" s="31">
        <v>-28237.65</v>
      </c>
      <c r="K38" s="45">
        <v>-100949.31</v>
      </c>
    </row>
    <row r="39" spans="2:11" ht="16.5" customHeight="1" thickBot="1" x14ac:dyDescent="0.25">
      <c r="B39" s="30"/>
      <c r="C39" s="43"/>
      <c r="D39" s="39" t="s">
        <v>47</v>
      </c>
      <c r="E39" s="39">
        <v>1778.41</v>
      </c>
      <c r="F39" s="39">
        <v>1830.38</v>
      </c>
      <c r="G39" s="39">
        <v>197.11500000000001</v>
      </c>
      <c r="H39" s="30"/>
      <c r="I39" s="44"/>
      <c r="J39" s="34"/>
      <c r="K39" s="46"/>
    </row>
    <row r="40" spans="2:11" ht="32.25" customHeight="1" thickBot="1" x14ac:dyDescent="0.3">
      <c r="B40" s="47">
        <v>4</v>
      </c>
      <c r="C40" s="48" t="s">
        <v>48</v>
      </c>
      <c r="D40" s="47" t="s">
        <v>47</v>
      </c>
      <c r="E40" s="47">
        <v>1778.41</v>
      </c>
      <c r="F40" s="47">
        <v>1830.38</v>
      </c>
      <c r="G40" s="47">
        <v>672.13499999999999</v>
      </c>
      <c r="H40" s="47">
        <v>1207440.1399999999</v>
      </c>
      <c r="I40" s="49">
        <v>1009624.6399999999</v>
      </c>
      <c r="J40" s="50">
        <v>-197815.5</v>
      </c>
      <c r="K40" s="51"/>
    </row>
    <row r="41" spans="2:11" ht="15.75" customHeight="1" x14ac:dyDescent="0.2">
      <c r="B41" s="29">
        <v>5</v>
      </c>
      <c r="C41" s="52" t="s">
        <v>49</v>
      </c>
      <c r="D41" s="31" t="s">
        <v>50</v>
      </c>
      <c r="E41" s="49" t="s">
        <v>51</v>
      </c>
      <c r="F41" s="49">
        <v>3.9</v>
      </c>
      <c r="G41" s="49">
        <v>114761</v>
      </c>
      <c r="H41" s="54">
        <v>512484.52</v>
      </c>
      <c r="I41" s="54">
        <v>463107.51</v>
      </c>
      <c r="J41" s="56">
        <v>-49377.01</v>
      </c>
      <c r="K41" s="58"/>
    </row>
    <row r="42" spans="2:11" ht="16.5" customHeight="1" thickBot="1" x14ac:dyDescent="0.25">
      <c r="B42" s="30"/>
      <c r="C42" s="53"/>
      <c r="D42" s="34"/>
      <c r="E42" s="49">
        <v>1.82</v>
      </c>
      <c r="F42" s="49">
        <v>1.95</v>
      </c>
      <c r="G42" s="49">
        <v>43797</v>
      </c>
      <c r="H42" s="55"/>
      <c r="I42" s="55"/>
      <c r="J42" s="57"/>
      <c r="K42" s="59"/>
    </row>
    <row r="43" spans="2:11" ht="15" customHeight="1" x14ac:dyDescent="0.25">
      <c r="B43" s="23"/>
      <c r="C43" s="23"/>
      <c r="D43" s="23"/>
      <c r="E43" s="23"/>
      <c r="F43" s="23"/>
      <c r="G43" s="23"/>
      <c r="H43" s="23"/>
      <c r="I43" s="60"/>
      <c r="J43" s="61"/>
      <c r="K43" s="62"/>
    </row>
  </sheetData>
  <mergeCells count="22">
    <mergeCell ref="K41:K42"/>
    <mergeCell ref="B41:B42"/>
    <mergeCell ref="C41:C42"/>
    <mergeCell ref="D41:D42"/>
    <mergeCell ref="H41:H42"/>
    <mergeCell ref="I41:I42"/>
    <mergeCell ref="J41:J42"/>
    <mergeCell ref="K34:K35"/>
    <mergeCell ref="B38:B39"/>
    <mergeCell ref="C38:C39"/>
    <mergeCell ref="H38:H39"/>
    <mergeCell ref="I38:I39"/>
    <mergeCell ref="J38:J39"/>
    <mergeCell ref="K38:K39"/>
    <mergeCell ref="B9:F9"/>
    <mergeCell ref="B32:J32"/>
    <mergeCell ref="C34:C35"/>
    <mergeCell ref="D34:D35"/>
    <mergeCell ref="E34:F34"/>
    <mergeCell ref="G34:H34"/>
    <mergeCell ref="I34:I35"/>
    <mergeCell ref="J34:J35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T69"/>
  <sheetViews>
    <sheetView tabSelected="1" topLeftCell="I58" workbookViewId="0">
      <selection activeCell="K61" sqref="K61"/>
    </sheetView>
  </sheetViews>
  <sheetFormatPr defaultRowHeight="12.75" x14ac:dyDescent="0.2"/>
  <cols>
    <col min="10" max="10" width="32" customWidth="1"/>
    <col min="11" max="11" width="10.85546875" bestFit="1" customWidth="1"/>
    <col min="12" max="12" width="21" customWidth="1"/>
    <col min="13" max="13" width="26" customWidth="1"/>
    <col min="14" max="14" width="12" customWidth="1"/>
    <col min="15" max="15" width="13.5703125" customWidth="1"/>
    <col min="16" max="20" width="13.42578125" bestFit="1" customWidth="1"/>
  </cols>
  <sheetData>
    <row r="1" spans="13:20" ht="15.75" customHeight="1" x14ac:dyDescent="0.25">
      <c r="M1" s="63" t="s">
        <v>52</v>
      </c>
    </row>
    <row r="2" spans="13:20" x14ac:dyDescent="0.2">
      <c r="M2" s="64" t="s">
        <v>53</v>
      </c>
      <c r="N2" t="s">
        <v>54</v>
      </c>
    </row>
    <row r="3" spans="13:20" ht="38.25" customHeight="1" x14ac:dyDescent="0.2">
      <c r="M3" s="65" t="s">
        <v>55</v>
      </c>
      <c r="N3" s="65" t="s">
        <v>56</v>
      </c>
      <c r="O3" s="65"/>
      <c r="P3" s="65" t="s">
        <v>57</v>
      </c>
      <c r="Q3" s="65" t="s">
        <v>58</v>
      </c>
      <c r="R3" s="65" t="s">
        <v>59</v>
      </c>
      <c r="S3" s="65" t="s">
        <v>60</v>
      </c>
      <c r="T3" s="65" t="s">
        <v>61</v>
      </c>
    </row>
    <row r="4" spans="13:20" x14ac:dyDescent="0.2">
      <c r="M4" s="64" t="s">
        <v>62</v>
      </c>
      <c r="N4" s="16">
        <v>114027.65</v>
      </c>
      <c r="O4" s="16"/>
      <c r="P4" s="16">
        <v>0</v>
      </c>
      <c r="Q4" s="16">
        <v>114027.65</v>
      </c>
      <c r="R4" s="16">
        <v>197.45</v>
      </c>
      <c r="S4" s="16">
        <v>7758.65</v>
      </c>
      <c r="T4" s="16">
        <v>-1491.95</v>
      </c>
    </row>
    <row r="5" spans="13:20" x14ac:dyDescent="0.2">
      <c r="M5" s="64" t="s">
        <v>63</v>
      </c>
      <c r="N5" s="16">
        <v>793712.13</v>
      </c>
      <c r="O5" s="16"/>
      <c r="P5" s="16">
        <v>0</v>
      </c>
      <c r="Q5" s="16">
        <v>793712.13</v>
      </c>
      <c r="R5" s="16">
        <v>1819.11</v>
      </c>
      <c r="S5" s="16">
        <v>67304.09</v>
      </c>
      <c r="T5" s="16">
        <v>-7415.73</v>
      </c>
    </row>
    <row r="6" spans="13:20" x14ac:dyDescent="0.2">
      <c r="M6" s="64" t="s">
        <v>64</v>
      </c>
      <c r="N6" s="16">
        <v>301657.23</v>
      </c>
      <c r="O6" s="16"/>
      <c r="P6" s="16">
        <v>0</v>
      </c>
      <c r="Q6" s="16">
        <v>301657.23</v>
      </c>
      <c r="R6" s="16">
        <v>571.70000000000005</v>
      </c>
      <c r="S6" s="16">
        <v>21266.13</v>
      </c>
      <c r="T6" s="16">
        <v>-3009.18</v>
      </c>
    </row>
    <row r="7" spans="13:20" x14ac:dyDescent="0.2">
      <c r="M7" s="64" t="s">
        <v>65</v>
      </c>
      <c r="N7" s="16">
        <v>390086.48</v>
      </c>
      <c r="O7" s="16"/>
      <c r="P7" s="16">
        <v>0</v>
      </c>
      <c r="Q7" s="16">
        <v>390086.48</v>
      </c>
      <c r="R7" s="16">
        <v>795.23</v>
      </c>
      <c r="S7" s="16">
        <v>28912.6</v>
      </c>
      <c r="T7" s="16">
        <v>-3742.18</v>
      </c>
    </row>
    <row r="8" spans="13:20" x14ac:dyDescent="0.2">
      <c r="M8" s="64" t="s">
        <v>66</v>
      </c>
      <c r="N8" s="16">
        <v>833382.65</v>
      </c>
      <c r="O8" s="16"/>
      <c r="P8" s="16">
        <v>0</v>
      </c>
      <c r="Q8" s="16">
        <v>833382.65</v>
      </c>
      <c r="R8" s="16">
        <v>2782.76</v>
      </c>
      <c r="S8" s="16">
        <v>13667.79</v>
      </c>
      <c r="T8" s="16">
        <v>-12351.22</v>
      </c>
    </row>
    <row r="9" spans="13:20" x14ac:dyDescent="0.2">
      <c r="M9" s="64" t="s">
        <v>67</v>
      </c>
      <c r="N9" s="16">
        <v>804608.13</v>
      </c>
      <c r="O9" s="16"/>
      <c r="P9" s="16">
        <v>0</v>
      </c>
      <c r="Q9" s="16">
        <v>804608.13</v>
      </c>
      <c r="R9" s="16">
        <v>1472</v>
      </c>
      <c r="S9" s="16">
        <v>52873.45</v>
      </c>
      <c r="T9" s="16">
        <v>-7435.4</v>
      </c>
    </row>
    <row r="10" spans="13:20" x14ac:dyDescent="0.2">
      <c r="M10" s="64" t="s">
        <v>68</v>
      </c>
      <c r="N10" s="16">
        <v>5628.16</v>
      </c>
      <c r="O10" s="16"/>
      <c r="P10" s="16">
        <v>0</v>
      </c>
      <c r="Q10" s="16">
        <v>5628.16</v>
      </c>
      <c r="R10" s="16">
        <v>22.14</v>
      </c>
      <c r="S10" s="16">
        <v>478.98</v>
      </c>
      <c r="T10" s="16">
        <v>-171.22</v>
      </c>
    </row>
    <row r="11" spans="13:20" x14ac:dyDescent="0.2">
      <c r="M11" s="64" t="s">
        <v>69</v>
      </c>
      <c r="N11" s="16">
        <v>239650.5</v>
      </c>
      <c r="O11" s="16"/>
      <c r="P11" s="16">
        <v>0</v>
      </c>
      <c r="Q11" s="16">
        <v>239650.5</v>
      </c>
      <c r="R11" s="16">
        <v>410.12</v>
      </c>
      <c r="S11" s="16">
        <v>16365.01</v>
      </c>
      <c r="T11" s="16">
        <v>-2933.73</v>
      </c>
    </row>
    <row r="12" spans="13:20" x14ac:dyDescent="0.2">
      <c r="M12" s="64" t="s">
        <v>70</v>
      </c>
      <c r="N12" s="16">
        <v>341036.81</v>
      </c>
      <c r="O12" s="16"/>
      <c r="P12" s="16">
        <v>0</v>
      </c>
      <c r="Q12" s="16">
        <v>341036.81</v>
      </c>
      <c r="R12" s="16">
        <v>583.83000000000004</v>
      </c>
      <c r="S12" s="16">
        <v>23295.9</v>
      </c>
      <c r="T12" s="16">
        <v>-4176.22</v>
      </c>
    </row>
    <row r="13" spans="13:20" x14ac:dyDescent="0.2">
      <c r="M13" s="64" t="s">
        <v>71</v>
      </c>
      <c r="N13" s="16">
        <v>597519.56000000006</v>
      </c>
      <c r="O13" s="16"/>
      <c r="P13" s="16">
        <v>0</v>
      </c>
      <c r="Q13" s="16">
        <v>597519.56000000006</v>
      </c>
      <c r="R13" s="16">
        <v>1022.92</v>
      </c>
      <c r="S13" s="16">
        <v>40816.129999999997</v>
      </c>
      <c r="T13" s="16">
        <v>-7317.07</v>
      </c>
    </row>
    <row r="14" spans="13:20" x14ac:dyDescent="0.2">
      <c r="M14" s="64" t="s">
        <v>72</v>
      </c>
      <c r="N14" s="16">
        <v>259387.1</v>
      </c>
      <c r="O14" s="16"/>
      <c r="P14" s="16">
        <v>0</v>
      </c>
      <c r="Q14" s="16">
        <v>259387.1</v>
      </c>
      <c r="R14" s="16">
        <v>443.95</v>
      </c>
      <c r="S14" s="16">
        <v>17712.689999999999</v>
      </c>
      <c r="T14" s="16">
        <v>-3175.33</v>
      </c>
    </row>
    <row r="15" spans="13:20" x14ac:dyDescent="0.2">
      <c r="M15" s="64" t="s">
        <v>73</v>
      </c>
      <c r="N15" s="16">
        <v>12689</v>
      </c>
      <c r="O15" s="16"/>
      <c r="P15" s="16">
        <v>0</v>
      </c>
      <c r="Q15" s="16">
        <v>12689</v>
      </c>
      <c r="R15" s="16">
        <v>21.68</v>
      </c>
      <c r="S15" s="16">
        <v>866.4</v>
      </c>
      <c r="T15" s="16">
        <v>-155.34</v>
      </c>
    </row>
    <row r="16" spans="13:20" x14ac:dyDescent="0.2">
      <c r="M16" s="64" t="s">
        <v>74</v>
      </c>
      <c r="N16" s="16">
        <v>132868.4</v>
      </c>
      <c r="O16" s="16"/>
      <c r="P16" s="16">
        <v>0</v>
      </c>
      <c r="Q16" s="16">
        <v>132868.4</v>
      </c>
      <c r="R16" s="16">
        <v>226.76</v>
      </c>
      <c r="S16" s="16">
        <v>9048.84</v>
      </c>
      <c r="T16" s="16">
        <v>-1622.17</v>
      </c>
    </row>
    <row r="17" spans="9:20" x14ac:dyDescent="0.2">
      <c r="M17" s="64" t="s">
        <v>75</v>
      </c>
      <c r="N17" s="16">
        <v>42291.8</v>
      </c>
      <c r="O17" s="16"/>
      <c r="P17" s="16">
        <v>0</v>
      </c>
      <c r="Q17" s="16">
        <v>42291.8</v>
      </c>
      <c r="R17" s="16">
        <v>72.3</v>
      </c>
      <c r="S17" s="16">
        <v>2887.99</v>
      </c>
      <c r="T17" s="16">
        <v>-517.72</v>
      </c>
    </row>
    <row r="18" spans="9:20" x14ac:dyDescent="0.2">
      <c r="M18" s="64" t="s">
        <v>76</v>
      </c>
      <c r="N18" s="16">
        <v>292435.42</v>
      </c>
      <c r="O18" s="16"/>
      <c r="P18" s="16">
        <v>0</v>
      </c>
      <c r="Q18" s="16">
        <v>292435.42</v>
      </c>
      <c r="R18" s="16">
        <v>499.28</v>
      </c>
      <c r="S18" s="16">
        <v>19926.86</v>
      </c>
      <c r="T18" s="16">
        <v>-3572.27</v>
      </c>
    </row>
    <row r="19" spans="9:20" x14ac:dyDescent="0.2">
      <c r="M19" s="64" t="s">
        <v>77</v>
      </c>
      <c r="N19" s="16">
        <v>195950.1</v>
      </c>
      <c r="O19" s="16"/>
      <c r="P19" s="16">
        <v>0</v>
      </c>
      <c r="Q19" s="16">
        <v>195950.1</v>
      </c>
      <c r="R19" s="16">
        <v>335.37</v>
      </c>
      <c r="S19" s="16">
        <v>13380.71</v>
      </c>
      <c r="T19" s="16">
        <v>-2398.7800000000002</v>
      </c>
    </row>
    <row r="20" spans="9:20" x14ac:dyDescent="0.2">
      <c r="M20" s="66" t="s">
        <v>78</v>
      </c>
      <c r="N20" s="67">
        <v>2113828.69</v>
      </c>
      <c r="O20" s="67"/>
      <c r="P20" s="67">
        <v>0</v>
      </c>
      <c r="Q20" s="67">
        <f>N20-P20</f>
        <v>2113828.69</v>
      </c>
      <c r="R20" s="67">
        <v>3616.21</v>
      </c>
      <c r="S20" s="67">
        <f>SUM(S11:S19)</f>
        <v>144300.53</v>
      </c>
      <c r="T20" s="67">
        <f>SUM(T11:T19)</f>
        <v>-25868.63</v>
      </c>
    </row>
    <row r="21" spans="9:20" x14ac:dyDescent="0.2">
      <c r="M21" s="64" t="s">
        <v>79</v>
      </c>
      <c r="N21" s="16">
        <v>70485.899999999994</v>
      </c>
      <c r="O21" s="16"/>
      <c r="P21" s="16">
        <v>0</v>
      </c>
      <c r="Q21" s="16">
        <v>70485.899999999994</v>
      </c>
      <c r="R21" s="16">
        <v>120.65</v>
      </c>
      <c r="S21" s="16">
        <v>4813.28</v>
      </c>
      <c r="T21" s="16">
        <v>-862.87</v>
      </c>
    </row>
    <row r="22" spans="9:20" x14ac:dyDescent="0.2">
      <c r="M22" s="64" t="s">
        <v>80</v>
      </c>
      <c r="N22" s="16">
        <v>9436.39</v>
      </c>
      <c r="O22" s="16"/>
      <c r="P22" s="16">
        <v>0</v>
      </c>
      <c r="Q22" s="16">
        <v>9436.39</v>
      </c>
      <c r="R22" s="16">
        <v>25.34</v>
      </c>
      <c r="S22" s="16">
        <v>1810.33</v>
      </c>
      <c r="T22" s="16">
        <v>-163.19</v>
      </c>
    </row>
    <row r="23" spans="9:20" x14ac:dyDescent="0.2">
      <c r="M23" s="68" t="s">
        <v>81</v>
      </c>
      <c r="N23" s="67">
        <v>5436853.4100000001</v>
      </c>
      <c r="O23" s="67"/>
      <c r="P23" s="67">
        <v>0</v>
      </c>
      <c r="Q23" s="67">
        <f>N23-P23</f>
        <v>5436853.4100000001</v>
      </c>
      <c r="R23" s="67">
        <v>11422.59</v>
      </c>
      <c r="S23" s="67">
        <v>343185.83</v>
      </c>
      <c r="T23" s="67">
        <v>-62511.57</v>
      </c>
    </row>
    <row r="28" spans="9:20" x14ac:dyDescent="0.2">
      <c r="I28" s="69"/>
    </row>
    <row r="29" spans="9:20" x14ac:dyDescent="0.2">
      <c r="I29" s="70" t="s">
        <v>82</v>
      </c>
      <c r="J29" s="70" t="s">
        <v>83</v>
      </c>
      <c r="K29" s="72" t="s">
        <v>84</v>
      </c>
      <c r="L29" s="74"/>
      <c r="M29" s="73"/>
      <c r="N29" s="72" t="s">
        <v>85</v>
      </c>
      <c r="O29" s="74"/>
      <c r="P29" s="73"/>
      <c r="Q29" s="76" t="s">
        <v>21</v>
      </c>
      <c r="R29" s="78"/>
      <c r="S29" s="77"/>
    </row>
    <row r="30" spans="9:20" ht="51" customHeight="1" x14ac:dyDescent="0.2">
      <c r="I30" s="71"/>
      <c r="J30" s="71"/>
      <c r="K30" s="15" t="s">
        <v>86</v>
      </c>
      <c r="L30" s="15" t="s">
        <v>87</v>
      </c>
      <c r="M30" s="15" t="s">
        <v>88</v>
      </c>
      <c r="N30" s="15" t="s">
        <v>86</v>
      </c>
      <c r="O30" s="15" t="s">
        <v>87</v>
      </c>
      <c r="P30" s="15" t="s">
        <v>88</v>
      </c>
      <c r="Q30" s="15" t="s">
        <v>86</v>
      </c>
      <c r="R30" s="15" t="s">
        <v>87</v>
      </c>
      <c r="S30" s="15" t="s">
        <v>88</v>
      </c>
    </row>
    <row r="31" spans="9:20" x14ac:dyDescent="0.2">
      <c r="I31" s="72" t="s">
        <v>89</v>
      </c>
      <c r="J31" s="73"/>
      <c r="K31" s="79"/>
      <c r="L31" s="79"/>
      <c r="M31" s="80"/>
      <c r="N31" s="17"/>
      <c r="O31" s="17"/>
      <c r="P31" s="81"/>
      <c r="Q31" s="82"/>
      <c r="R31" s="82"/>
      <c r="S31" s="82"/>
    </row>
    <row r="32" spans="9:20" ht="51" customHeight="1" x14ac:dyDescent="0.2">
      <c r="I32" s="83" t="s">
        <v>90</v>
      </c>
      <c r="J32" s="84" t="s">
        <v>91</v>
      </c>
      <c r="K32" s="85" t="s">
        <v>92</v>
      </c>
      <c r="L32" s="86">
        <v>2200</v>
      </c>
      <c r="M32" s="87" t="s">
        <v>93</v>
      </c>
      <c r="N32" s="85"/>
      <c r="O32" s="86"/>
      <c r="P32" s="87"/>
      <c r="Q32" s="82"/>
      <c r="R32" s="82"/>
      <c r="S32" s="82"/>
    </row>
    <row r="33" spans="9:19" ht="51" customHeight="1" x14ac:dyDescent="0.2">
      <c r="I33" s="88" t="s">
        <v>94</v>
      </c>
      <c r="J33" s="84" t="s">
        <v>91</v>
      </c>
      <c r="K33" s="85" t="s">
        <v>95</v>
      </c>
      <c r="L33" s="86">
        <v>4400</v>
      </c>
      <c r="M33" s="87" t="s">
        <v>93</v>
      </c>
      <c r="N33" s="85"/>
      <c r="O33" s="86"/>
      <c r="P33" s="87"/>
      <c r="Q33" s="82"/>
      <c r="R33" s="82"/>
      <c r="S33" s="82"/>
    </row>
    <row r="34" spans="9:19" x14ac:dyDescent="0.2">
      <c r="I34" s="89" t="s">
        <v>96</v>
      </c>
      <c r="J34" s="90"/>
      <c r="K34" s="85"/>
      <c r="L34" s="86"/>
      <c r="M34" s="87"/>
      <c r="N34" s="85"/>
      <c r="O34" s="86"/>
      <c r="P34" s="87"/>
      <c r="Q34" s="82"/>
      <c r="R34" s="82"/>
      <c r="S34" s="82"/>
    </row>
    <row r="35" spans="9:19" ht="114.75" customHeight="1" x14ac:dyDescent="0.2">
      <c r="I35" s="15" t="s">
        <v>97</v>
      </c>
      <c r="J35" s="91" t="s">
        <v>98</v>
      </c>
      <c r="K35" s="91"/>
      <c r="L35" s="91"/>
      <c r="M35" s="91"/>
      <c r="N35" s="92"/>
      <c r="O35" s="93"/>
      <c r="P35" s="92"/>
      <c r="Q35" s="91" t="s">
        <v>99</v>
      </c>
      <c r="R35" s="91">
        <v>27398.42</v>
      </c>
      <c r="S35" s="91" t="s">
        <v>100</v>
      </c>
    </row>
    <row r="36" spans="9:19" x14ac:dyDescent="0.2">
      <c r="I36" s="72" t="s">
        <v>101</v>
      </c>
      <c r="J36" s="73"/>
      <c r="K36" s="91"/>
      <c r="L36" s="91"/>
      <c r="M36" s="91"/>
      <c r="N36" s="92"/>
      <c r="O36" s="93"/>
      <c r="P36" s="92"/>
      <c r="Q36" s="91"/>
      <c r="R36" s="91"/>
      <c r="S36" s="91"/>
    </row>
    <row r="37" spans="9:19" ht="51" customHeight="1" x14ac:dyDescent="0.2">
      <c r="I37" s="15" t="s">
        <v>102</v>
      </c>
      <c r="J37" s="84" t="s">
        <v>103</v>
      </c>
      <c r="K37" s="82"/>
      <c r="L37" s="82"/>
      <c r="M37" s="82"/>
      <c r="N37" s="85" t="s">
        <v>104</v>
      </c>
      <c r="O37" s="86">
        <v>3436.5</v>
      </c>
      <c r="P37" s="87" t="s">
        <v>93</v>
      </c>
      <c r="Q37" s="94"/>
      <c r="R37" s="94"/>
      <c r="S37" s="94"/>
    </row>
    <row r="38" spans="9:19" x14ac:dyDescent="0.2">
      <c r="I38" s="76" t="s">
        <v>105</v>
      </c>
      <c r="J38" s="77"/>
      <c r="K38" s="91"/>
      <c r="L38" s="95"/>
      <c r="M38" s="95"/>
      <c r="N38" s="95"/>
      <c r="O38" s="95"/>
      <c r="P38" s="95"/>
      <c r="Q38" s="91"/>
      <c r="R38" s="91"/>
      <c r="S38" s="91"/>
    </row>
    <row r="39" spans="9:19" ht="51" customHeight="1" x14ac:dyDescent="0.2">
      <c r="I39" s="75" t="s">
        <v>106</v>
      </c>
      <c r="J39" s="84" t="s">
        <v>103</v>
      </c>
      <c r="K39" s="92"/>
      <c r="L39" s="93"/>
      <c r="M39" s="96"/>
      <c r="N39" s="91" t="s">
        <v>107</v>
      </c>
      <c r="O39" s="97">
        <v>3436.5</v>
      </c>
      <c r="P39" s="87" t="s">
        <v>93</v>
      </c>
      <c r="Q39" s="91"/>
      <c r="R39" s="91"/>
      <c r="S39" s="91"/>
    </row>
    <row r="40" spans="9:19" x14ac:dyDescent="0.2">
      <c r="I40" s="76" t="s">
        <v>108</v>
      </c>
      <c r="J40" s="77"/>
      <c r="K40" s="91"/>
      <c r="L40" s="91"/>
      <c r="M40" s="91"/>
      <c r="N40" s="91"/>
      <c r="O40" s="91"/>
      <c r="P40" s="91"/>
      <c r="Q40" s="91"/>
      <c r="R40" s="91"/>
      <c r="S40" s="91"/>
    </row>
    <row r="41" spans="9:19" ht="51" customHeight="1" x14ac:dyDescent="0.2">
      <c r="I41" s="75">
        <v>6</v>
      </c>
      <c r="J41" s="84" t="s">
        <v>103</v>
      </c>
      <c r="K41" s="92"/>
      <c r="L41" s="93"/>
      <c r="M41" s="96"/>
      <c r="N41" s="91" t="s">
        <v>109</v>
      </c>
      <c r="O41" s="97">
        <v>2958</v>
      </c>
      <c r="P41" s="96" t="s">
        <v>93</v>
      </c>
      <c r="Q41" s="98"/>
      <c r="R41" s="98"/>
      <c r="S41" s="98"/>
    </row>
    <row r="42" spans="9:19" x14ac:dyDescent="0.2">
      <c r="I42" s="76" t="s">
        <v>110</v>
      </c>
      <c r="J42" s="77"/>
      <c r="K42" s="99"/>
      <c r="L42" s="99"/>
      <c r="M42" s="99"/>
      <c r="N42" s="99"/>
      <c r="O42" s="99"/>
      <c r="P42" s="99"/>
      <c r="Q42" s="99"/>
      <c r="R42" s="99"/>
      <c r="S42" s="99"/>
    </row>
    <row r="43" spans="9:19" ht="51" customHeight="1" x14ac:dyDescent="0.2">
      <c r="I43" s="75">
        <v>7</v>
      </c>
      <c r="J43" s="84" t="s">
        <v>91</v>
      </c>
      <c r="K43" s="100" t="s">
        <v>111</v>
      </c>
      <c r="L43" s="86">
        <v>2200</v>
      </c>
      <c r="M43" s="87" t="s">
        <v>93</v>
      </c>
      <c r="N43" s="98"/>
      <c r="O43" s="98"/>
      <c r="P43" s="98"/>
      <c r="Q43" s="98"/>
      <c r="R43" s="98"/>
      <c r="S43" s="98"/>
    </row>
    <row r="44" spans="9:19" x14ac:dyDescent="0.2">
      <c r="I44" s="75"/>
      <c r="J44" s="75" t="s">
        <v>112</v>
      </c>
      <c r="K44" s="99"/>
      <c r="L44" s="99">
        <f>SUM(L31:L43)</f>
        <v>8800</v>
      </c>
      <c r="M44" s="99"/>
      <c r="N44" s="99"/>
      <c r="O44" s="99">
        <f>SUM(O31:O43)</f>
        <v>9831</v>
      </c>
      <c r="P44" s="99"/>
      <c r="Q44" s="99"/>
      <c r="R44" s="99">
        <v>27398.42</v>
      </c>
      <c r="S44" s="99"/>
    </row>
    <row r="45" spans="9:19" x14ac:dyDescent="0.2">
      <c r="I45" s="101"/>
      <c r="J45" s="82"/>
      <c r="K45" s="98"/>
      <c r="L45" s="98"/>
      <c r="M45" s="98"/>
      <c r="N45" s="98"/>
      <c r="O45" s="98"/>
      <c r="P45" s="98"/>
      <c r="Q45" s="98"/>
      <c r="R45" s="98"/>
      <c r="S45" s="98"/>
    </row>
    <row r="46" spans="9:19" x14ac:dyDescent="0.2">
      <c r="I46" s="101"/>
      <c r="J46" s="82"/>
      <c r="K46" s="98"/>
      <c r="L46" s="98"/>
      <c r="M46" s="98"/>
      <c r="N46" s="98"/>
      <c r="O46" s="98"/>
      <c r="P46" s="98"/>
      <c r="Q46" s="98"/>
      <c r="R46" s="98"/>
      <c r="S46" s="98"/>
    </row>
    <row r="50" spans="9:16" ht="18" customHeight="1" x14ac:dyDescent="0.25">
      <c r="I50" s="102" t="s">
        <v>113</v>
      </c>
      <c r="J50" s="102"/>
      <c r="K50" s="102"/>
      <c r="L50" s="102"/>
      <c r="M50" s="102"/>
      <c r="N50" s="102"/>
      <c r="O50" s="102"/>
    </row>
    <row r="52" spans="9:16" ht="18" customHeight="1" x14ac:dyDescent="0.25">
      <c r="K52" s="102" t="s">
        <v>114</v>
      </c>
      <c r="L52" s="102"/>
    </row>
    <row r="53" spans="9:16" x14ac:dyDescent="0.2">
      <c r="I53" s="103"/>
      <c r="J53" s="103"/>
      <c r="K53" s="103"/>
      <c r="L53" s="103"/>
      <c r="M53" s="103"/>
      <c r="N53" s="103"/>
      <c r="O53" s="103"/>
    </row>
    <row r="54" spans="9:16" ht="51" customHeight="1" x14ac:dyDescent="0.2">
      <c r="I54" s="103"/>
      <c r="J54" s="15" t="s">
        <v>55</v>
      </c>
      <c r="K54" s="15" t="s">
        <v>115</v>
      </c>
      <c r="L54" s="15" t="s">
        <v>116</v>
      </c>
      <c r="M54" s="15" t="s">
        <v>117</v>
      </c>
      <c r="N54" s="15" t="s">
        <v>118</v>
      </c>
      <c r="O54" s="104" t="s">
        <v>119</v>
      </c>
      <c r="P54" s="15" t="s">
        <v>120</v>
      </c>
    </row>
    <row r="55" spans="9:16" ht="78.75" customHeight="1" x14ac:dyDescent="0.25">
      <c r="I55" s="103"/>
      <c r="J55" s="105" t="s">
        <v>23</v>
      </c>
      <c r="K55" s="106">
        <v>59008.76</v>
      </c>
      <c r="L55" s="107">
        <v>70411.070000000007</v>
      </c>
      <c r="M55" s="107">
        <v>257317.03</v>
      </c>
      <c r="N55" s="107"/>
      <c r="O55" s="107">
        <v>4500</v>
      </c>
      <c r="P55" s="107">
        <f>K55+L55-M55+N55+O55</f>
        <v>-123397.19999999998</v>
      </c>
    </row>
    <row r="56" spans="9:16" ht="63" customHeight="1" x14ac:dyDescent="0.25">
      <c r="I56" s="103"/>
      <c r="J56" s="105" t="s">
        <v>121</v>
      </c>
      <c r="K56" s="106">
        <v>32272.85</v>
      </c>
      <c r="L56" s="107">
        <v>35206.47</v>
      </c>
      <c r="M56" s="107">
        <v>32847.629999999997</v>
      </c>
      <c r="N56" s="107"/>
      <c r="O56" s="107"/>
      <c r="P56" s="107">
        <f>K56+L56-M56+N56+O56</f>
        <v>34631.69000000001</v>
      </c>
    </row>
    <row r="57" spans="9:16" ht="31.5" customHeight="1" x14ac:dyDescent="0.25">
      <c r="I57" s="103"/>
      <c r="J57" s="106" t="s">
        <v>112</v>
      </c>
      <c r="K57" s="106">
        <f>SUM(K55:K56)</f>
        <v>91281.61</v>
      </c>
      <c r="L57" s="106"/>
      <c r="M57" s="15"/>
      <c r="N57" s="107"/>
      <c r="O57" s="107"/>
      <c r="P57" s="107">
        <f>SUM(P55:P56)</f>
        <v>-88765.50999999998</v>
      </c>
    </row>
    <row r="58" spans="9:16" x14ac:dyDescent="0.2">
      <c r="I58" s="103"/>
      <c r="J58" s="103"/>
      <c r="K58" s="103"/>
      <c r="L58" s="103"/>
      <c r="M58" s="103"/>
      <c r="N58" s="103"/>
      <c r="O58" s="103"/>
    </row>
    <row r="60" spans="9:16" ht="60" customHeight="1" x14ac:dyDescent="0.25">
      <c r="J60" s="108" t="s">
        <v>55</v>
      </c>
      <c r="K60" s="18" t="s">
        <v>115</v>
      </c>
      <c r="L60" s="18" t="s">
        <v>116</v>
      </c>
      <c r="M60" s="18" t="s">
        <v>117</v>
      </c>
      <c r="N60" s="18" t="s">
        <v>120</v>
      </c>
      <c r="O60" s="109"/>
    </row>
    <row r="61" spans="9:16" ht="78.75" customHeight="1" x14ac:dyDescent="0.25">
      <c r="J61" s="110" t="s">
        <v>122</v>
      </c>
      <c r="K61" s="107">
        <v>21364.05</v>
      </c>
      <c r="L61" s="111">
        <v>11969.58</v>
      </c>
      <c r="M61" s="111">
        <v>9831</v>
      </c>
      <c r="N61" s="107">
        <f>K61+L61-M61</f>
        <v>23502.629999999997</v>
      </c>
      <c r="O61" s="112"/>
    </row>
    <row r="62" spans="9:16" ht="94.5" customHeight="1" x14ac:dyDescent="0.25">
      <c r="J62" s="110" t="s">
        <v>84</v>
      </c>
      <c r="K62" s="107">
        <v>18356.98</v>
      </c>
      <c r="L62" s="111">
        <v>16898.43</v>
      </c>
      <c r="M62" s="111">
        <v>8800</v>
      </c>
      <c r="N62" s="107">
        <f>K62+L62-M62</f>
        <v>26455.410000000003</v>
      </c>
      <c r="O62" s="112"/>
    </row>
    <row r="63" spans="9:16" ht="78.75" customHeight="1" x14ac:dyDescent="0.25">
      <c r="J63" s="113" t="s">
        <v>123</v>
      </c>
      <c r="K63" s="107">
        <v>13855.81</v>
      </c>
      <c r="L63" s="111">
        <v>9819.2999999999993</v>
      </c>
      <c r="M63" s="111">
        <v>7507</v>
      </c>
      <c r="N63" s="107">
        <f>K63+L63-M63</f>
        <v>16168.11</v>
      </c>
      <c r="O63" s="112"/>
    </row>
    <row r="64" spans="9:16" ht="15.75" customHeight="1" x14ac:dyDescent="0.25">
      <c r="J64" s="114" t="s">
        <v>21</v>
      </c>
      <c r="K64" s="115">
        <v>39839.42</v>
      </c>
      <c r="L64" s="116">
        <v>8449.3700000000008</v>
      </c>
      <c r="M64" s="116">
        <v>27398.42</v>
      </c>
      <c r="N64" s="107">
        <f>K64+L64-M64</f>
        <v>20890.370000000003</v>
      </c>
      <c r="O64" s="112"/>
    </row>
    <row r="65" spans="10:15" ht="15.75" customHeight="1" x14ac:dyDescent="0.25">
      <c r="J65" s="117" t="s">
        <v>124</v>
      </c>
      <c r="K65" s="115">
        <v>7391.4</v>
      </c>
      <c r="L65" s="118">
        <v>16194.32</v>
      </c>
      <c r="M65" s="118">
        <v>19314</v>
      </c>
      <c r="N65" s="107">
        <f>K65+L65-M65</f>
        <v>4271.7200000000012</v>
      </c>
      <c r="O65" s="112"/>
    </row>
    <row r="66" spans="10:15" ht="15.75" customHeight="1" x14ac:dyDescent="0.25">
      <c r="J66" s="119" t="s">
        <v>112</v>
      </c>
      <c r="K66" s="115">
        <f>SUM(K61:K65)</f>
        <v>100807.65999999999</v>
      </c>
      <c r="L66" s="115"/>
      <c r="M66" s="115"/>
      <c r="N66" s="119">
        <f>SUM(N61:N65)</f>
        <v>91288.239999999991</v>
      </c>
      <c r="O66" s="120"/>
    </row>
    <row r="68" spans="10:15" x14ac:dyDescent="0.2">
      <c r="J68" s="121" t="s">
        <v>125</v>
      </c>
      <c r="K68" s="121"/>
      <c r="L68" s="121"/>
      <c r="M68" s="121"/>
    </row>
    <row r="69" spans="10:15" x14ac:dyDescent="0.2">
      <c r="N69" t="s">
        <v>126</v>
      </c>
    </row>
  </sheetData>
  <mergeCells count="14">
    <mergeCell ref="K52:L52"/>
    <mergeCell ref="J68:M68"/>
    <mergeCell ref="I34:J34"/>
    <mergeCell ref="I36:J36"/>
    <mergeCell ref="I38:J38"/>
    <mergeCell ref="I40:J40"/>
    <mergeCell ref="I42:J42"/>
    <mergeCell ref="I50:O50"/>
    <mergeCell ref="I29:I30"/>
    <mergeCell ref="J29:J30"/>
    <mergeCell ref="K29:M29"/>
    <mergeCell ref="N29:P29"/>
    <mergeCell ref="Q29:S29"/>
    <mergeCell ref="I31:J31"/>
  </mergeCells>
  <pageMargins left="0.19685039370078741" right="0.19685039370078741" top="0.19685039370078741" bottom="0.19685039370078741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Отчет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Николай</cp:lastModifiedBy>
  <cp:lastPrinted>2017-12-04T06:44:12Z</cp:lastPrinted>
  <dcterms:created xsi:type="dcterms:W3CDTF">2017-10-31T10:52:05Z</dcterms:created>
  <dcterms:modified xsi:type="dcterms:W3CDTF">2018-03-25T15:37:21Z</dcterms:modified>
</cp:coreProperties>
</file>