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4000" windowHeight="9735"/>
  </bookViews>
  <sheets>
    <sheet name="ГК &quot;МОНТАЖЛИФТСЕРВИС&quot;" sheetId="2" r:id="rId1"/>
  </sheets>
  <calcPr calcId="144525" refMode="R1C1"/>
</workbook>
</file>

<file path=xl/calcChain.xml><?xml version="1.0" encoding="utf-8"?>
<calcChain xmlns="http://schemas.openxmlformats.org/spreadsheetml/2006/main">
  <c r="D28" i="2" l="1"/>
  <c r="D24" i="2" l="1"/>
  <c r="D18" i="2"/>
  <c r="D34" i="2" l="1"/>
  <c r="D8" i="2"/>
  <c r="D46" i="2"/>
  <c r="D21" i="2"/>
  <c r="D14" i="2"/>
  <c r="E52" i="2" l="1"/>
  <c r="E35" i="2"/>
  <c r="D54" i="2"/>
  <c r="D55" i="2" s="1"/>
  <c r="E42" i="2"/>
  <c r="E45" i="2"/>
  <c r="E18" i="2"/>
  <c r="E46" i="2"/>
  <c r="E21" i="2"/>
  <c r="E24" i="2"/>
  <c r="E28" i="2"/>
  <c r="E44" i="2"/>
  <c r="E33" i="2"/>
  <c r="E34" i="2"/>
  <c r="E43" i="2"/>
  <c r="E14" i="2"/>
  <c r="E55" i="2" l="1"/>
</calcChain>
</file>

<file path=xl/sharedStrings.xml><?xml version="1.0" encoding="utf-8"?>
<sst xmlns="http://schemas.openxmlformats.org/spreadsheetml/2006/main" count="80" uniqueCount="68">
  <si>
    <t>№</t>
  </si>
  <si>
    <t>Наименование работ и оказываемых услуг</t>
  </si>
  <si>
    <t>Периодичность выполнения работ и оказания услуг</t>
  </si>
  <si>
    <t>Стоимость работ, услуг</t>
  </si>
  <si>
    <t>всего за 12 мес.</t>
  </si>
  <si>
    <t>Общая площадь помещений (м2)</t>
  </si>
  <si>
    <t>по мере необходим.</t>
  </si>
  <si>
    <t>- дератизация и дезинсекция</t>
  </si>
  <si>
    <t>2 раза в год</t>
  </si>
  <si>
    <t>- замеры сопротивления изоляции проводов</t>
  </si>
  <si>
    <t>- смена (навеска) замков в подвалах, чердачных помещениях</t>
  </si>
  <si>
    <t>в расчете на 1 м2     (руб./1 м2)</t>
  </si>
  <si>
    <t>5 дней в неделю</t>
  </si>
  <si>
    <t>- проверка наличия тяги в вентиляционных каналах</t>
  </si>
  <si>
    <t>3 раза в год</t>
  </si>
  <si>
    <t>- локализация (прекращение) протечек от неисправности кровли</t>
  </si>
  <si>
    <t>- очистка кровли от скопления снега и наледи</t>
  </si>
  <si>
    <t>- смена и ремонт выключателей, эл.патронов, мелкий ремонт</t>
  </si>
  <si>
    <t xml:space="preserve"> электропроводки в местах общего пользования</t>
  </si>
  <si>
    <t>- техническое обслуживание внутридомовых электросетей</t>
  </si>
  <si>
    <t xml:space="preserve">по графику </t>
  </si>
  <si>
    <t>мелкий ремонт и содержание элементов благоустройства</t>
  </si>
  <si>
    <t>Обслуживание общедомовых приборов учета</t>
  </si>
  <si>
    <t>- прочистка вентиляционных каналов</t>
  </si>
  <si>
    <t>механизированная уборка снега в дни сильных снегопадов</t>
  </si>
  <si>
    <t>- прочистка внутренней канализации</t>
  </si>
  <si>
    <t>колличество зарегистрированных граждан</t>
  </si>
  <si>
    <t>в т.ч. жилые помещения</t>
  </si>
  <si>
    <t>в т.ч. нежилые помещения</t>
  </si>
  <si>
    <t>площадь подвала</t>
  </si>
  <si>
    <t>колличество квартир</t>
  </si>
  <si>
    <t>зарплата дворника</t>
  </si>
  <si>
    <t>противогололедный материал</t>
  </si>
  <si>
    <t>спецодежда</t>
  </si>
  <si>
    <t>Стоимость работ по содержанию земельного участка</t>
  </si>
  <si>
    <t>инвентарь</t>
  </si>
  <si>
    <t>покос травы</t>
  </si>
  <si>
    <t>Управленческие услуги</t>
  </si>
  <si>
    <t>Работы по содержанию системы вентиляции</t>
  </si>
  <si>
    <t>Работы по содержанию систем ХВС и водоотведения</t>
  </si>
  <si>
    <t>Работы для содержания электрооборудования</t>
  </si>
  <si>
    <t>Работы для содержания систем ВДГО</t>
  </si>
  <si>
    <t>Работы для содержанию подвала, фассада и подъездов</t>
  </si>
  <si>
    <t>Работы для содержанию крыш, оконных и дверных заполнени</t>
  </si>
  <si>
    <t>1 раз в месяц</t>
  </si>
  <si>
    <t>Аварийно-диспетчерское обслуживание</t>
  </si>
  <si>
    <t>Работы по обеспечению работы лифтов</t>
  </si>
  <si>
    <t>по договору</t>
  </si>
  <si>
    <t>Услуги "РИЦ-Димитровград"</t>
  </si>
  <si>
    <t xml:space="preserve">платежный документ </t>
  </si>
  <si>
    <t>начисление и сбор платежей 3%</t>
  </si>
  <si>
    <t>паспортная служба</t>
  </si>
  <si>
    <t xml:space="preserve">ЕАДС </t>
  </si>
  <si>
    <t xml:space="preserve">ГИС ЖКХ </t>
  </si>
  <si>
    <t>Итого:</t>
  </si>
  <si>
    <t>1 раз в 10 дней</t>
  </si>
  <si>
    <t>- проверка на загазованность подвалов</t>
  </si>
  <si>
    <t>Уборка лестничных клеток</t>
  </si>
  <si>
    <t>- ремонт системы холодного водоснабжения</t>
  </si>
  <si>
    <t>- ремонт системы водоотведения</t>
  </si>
  <si>
    <t>Итого по содержанию с прибылью 8% :</t>
  </si>
  <si>
    <t>Резерв</t>
  </si>
  <si>
    <t>круглосуточно</t>
  </si>
  <si>
    <t>11000 рублей</t>
  </si>
  <si>
    <t>10000 рублей</t>
  </si>
  <si>
    <t>Содержание и ремонт жилья дома №24а по улице 9 Линия с 01.10.2021 года по 30.09.2022 года</t>
  </si>
  <si>
    <t>Утверждено общим собранием собственников МКД от 15.04.2022 года</t>
  </si>
  <si>
    <t>Приложение №1  к договору управления МКД №Д/9Л24А от 01.10.2021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</si>
</sst>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3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49" fontId="1" fillId="2" borderId="1" xfId="1" applyNumberFormat="1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 wrapText="1"/>
    </xf>
    <xf numFmtId="2" fontId="3" fillId="3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49" fontId="3" fillId="2" borderId="1" xfId="1" applyNumberFormat="1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3" fillId="2" borderId="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9" fontId="1" fillId="2" borderId="6" xfId="0" applyNumberFormat="1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vertical="top" wrapText="1"/>
    </xf>
    <xf numFmtId="49" fontId="3" fillId="4" borderId="1" xfId="0" applyNumberFormat="1" applyFont="1" applyFill="1" applyBorder="1" applyAlignment="1">
      <alignment horizontal="left" vertical="top" wrapText="1"/>
    </xf>
    <xf numFmtId="2" fontId="3" fillId="4" borderId="1" xfId="0" applyNumberFormat="1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top" wrapText="1"/>
    </xf>
    <xf numFmtId="2" fontId="1" fillId="4" borderId="1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left"/>
    </xf>
    <xf numFmtId="0" fontId="0" fillId="4" borderId="0" xfId="0" applyFill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" fontId="1" fillId="2" borderId="4" xfId="0" applyNumberFormat="1" applyFont="1" applyFill="1" applyBorder="1" applyAlignment="1">
      <alignment horizontal="center" vertical="top" wrapText="1"/>
    </xf>
    <xf numFmtId="1" fontId="1" fillId="2" borderId="5" xfId="0" applyNumberFormat="1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top" wrapText="1"/>
    </xf>
    <xf numFmtId="2" fontId="1" fillId="2" borderId="5" xfId="0" applyNumberFormat="1" applyFont="1" applyFill="1" applyBorder="1" applyAlignment="1">
      <alignment horizontal="center"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topLeftCell="A49" zoomScale="160" zoomScaleNormal="160" workbookViewId="0">
      <selection activeCell="A57" sqref="A57:E57"/>
    </sheetView>
  </sheetViews>
  <sheetFormatPr defaultRowHeight="15" x14ac:dyDescent="0.25"/>
  <cols>
    <col min="1" max="1" width="4.42578125" customWidth="1"/>
    <col min="2" max="2" width="55.7109375" customWidth="1"/>
    <col min="3" max="3" width="17.140625" customWidth="1"/>
    <col min="4" max="4" width="9.140625" customWidth="1"/>
    <col min="5" max="5" width="11.7109375" customWidth="1"/>
    <col min="6" max="6" width="39.140625" customWidth="1"/>
  </cols>
  <sheetData>
    <row r="1" spans="1:6" x14ac:dyDescent="0.25">
      <c r="A1" s="32" t="s">
        <v>67</v>
      </c>
      <c r="B1" s="32"/>
      <c r="C1" s="32"/>
      <c r="D1" s="32"/>
      <c r="E1" s="32"/>
    </row>
    <row r="2" spans="1:6" x14ac:dyDescent="0.25">
      <c r="A2" s="32" t="s">
        <v>66</v>
      </c>
      <c r="B2" s="32"/>
      <c r="C2" s="32"/>
      <c r="D2" s="32"/>
      <c r="E2" s="32"/>
    </row>
    <row r="3" spans="1:6" ht="8.25" customHeight="1" x14ac:dyDescent="0.25"/>
    <row r="4" spans="1:6" ht="15" customHeight="1" x14ac:dyDescent="0.25">
      <c r="A4" s="35" t="s">
        <v>65</v>
      </c>
      <c r="B4" s="35"/>
      <c r="C4" s="35"/>
      <c r="D4" s="35"/>
      <c r="E4" s="35"/>
    </row>
    <row r="5" spans="1:6" ht="38.25" customHeight="1" x14ac:dyDescent="0.25">
      <c r="A5" s="36" t="s">
        <v>0</v>
      </c>
      <c r="B5" s="37" t="s">
        <v>1</v>
      </c>
      <c r="C5" s="36" t="s">
        <v>2</v>
      </c>
      <c r="D5" s="38" t="s">
        <v>3</v>
      </c>
      <c r="E5" s="38"/>
      <c r="F5" s="14"/>
    </row>
    <row r="6" spans="1:6" ht="25.5" customHeight="1" x14ac:dyDescent="0.25">
      <c r="A6" s="36"/>
      <c r="B6" s="37"/>
      <c r="C6" s="36"/>
      <c r="D6" s="38" t="s">
        <v>11</v>
      </c>
      <c r="E6" s="39" t="s">
        <v>4</v>
      </c>
      <c r="F6" s="14"/>
    </row>
    <row r="7" spans="1:6" ht="30.75" customHeight="1" x14ac:dyDescent="0.25">
      <c r="A7" s="36"/>
      <c r="B7" s="37"/>
      <c r="C7" s="36"/>
      <c r="D7" s="38"/>
      <c r="E7" s="40"/>
      <c r="F7" s="14"/>
    </row>
    <row r="8" spans="1:6" x14ac:dyDescent="0.25">
      <c r="A8" s="1"/>
      <c r="B8" s="3" t="s">
        <v>5</v>
      </c>
      <c r="C8" s="1"/>
      <c r="D8" s="41">
        <f>D9+D10</f>
        <v>7126.3</v>
      </c>
      <c r="E8" s="42"/>
      <c r="F8" s="14"/>
    </row>
    <row r="9" spans="1:6" x14ac:dyDescent="0.25">
      <c r="A9" s="1"/>
      <c r="B9" s="3" t="s">
        <v>27</v>
      </c>
      <c r="C9" s="1"/>
      <c r="D9" s="41">
        <v>7126.3</v>
      </c>
      <c r="E9" s="42"/>
      <c r="F9" s="14"/>
    </row>
    <row r="10" spans="1:6" x14ac:dyDescent="0.25">
      <c r="A10" s="1"/>
      <c r="B10" s="3" t="s">
        <v>28</v>
      </c>
      <c r="C10" s="1"/>
      <c r="D10" s="41">
        <v>0</v>
      </c>
      <c r="E10" s="42"/>
      <c r="F10" s="14"/>
    </row>
    <row r="11" spans="1:6" x14ac:dyDescent="0.25">
      <c r="A11" s="1"/>
      <c r="B11" s="3" t="s">
        <v>29</v>
      </c>
      <c r="C11" s="1"/>
      <c r="D11" s="41">
        <v>825</v>
      </c>
      <c r="E11" s="42"/>
      <c r="F11" s="14"/>
    </row>
    <row r="12" spans="1:6" x14ac:dyDescent="0.25">
      <c r="A12" s="1"/>
      <c r="B12" s="3" t="s">
        <v>30</v>
      </c>
      <c r="C12" s="1"/>
      <c r="D12" s="33">
        <v>198</v>
      </c>
      <c r="E12" s="34"/>
      <c r="F12" s="14"/>
    </row>
    <row r="13" spans="1:6" x14ac:dyDescent="0.25">
      <c r="A13" s="1"/>
      <c r="B13" s="3" t="s">
        <v>26</v>
      </c>
      <c r="C13" s="1"/>
      <c r="D13" s="33">
        <v>400</v>
      </c>
      <c r="E13" s="34"/>
      <c r="F13" s="14"/>
    </row>
    <row r="14" spans="1:6" x14ac:dyDescent="0.25">
      <c r="A14" s="6">
        <v>1</v>
      </c>
      <c r="B14" s="5" t="s">
        <v>42</v>
      </c>
      <c r="C14" s="1"/>
      <c r="D14" s="15">
        <f>SUM(D15:D17)</f>
        <v>0.19</v>
      </c>
      <c r="E14" s="15">
        <f>D14*D8*12</f>
        <v>16247.964</v>
      </c>
      <c r="F14" s="16"/>
    </row>
    <row r="15" spans="1:6" x14ac:dyDescent="0.25">
      <c r="A15" s="1"/>
      <c r="B15" s="3" t="s">
        <v>10</v>
      </c>
      <c r="C15" s="11" t="s">
        <v>6</v>
      </c>
      <c r="D15" s="7">
        <v>0.01</v>
      </c>
      <c r="E15" s="7"/>
      <c r="F15" s="14"/>
    </row>
    <row r="16" spans="1:6" ht="15" customHeight="1" x14ac:dyDescent="0.25">
      <c r="A16" s="1"/>
      <c r="B16" s="3" t="s">
        <v>7</v>
      </c>
      <c r="C16" s="11" t="s">
        <v>44</v>
      </c>
      <c r="D16" s="7">
        <v>0.05</v>
      </c>
      <c r="E16" s="7"/>
      <c r="F16" s="14"/>
    </row>
    <row r="17" spans="1:6" ht="15" customHeight="1" x14ac:dyDescent="0.25">
      <c r="A17" s="1"/>
      <c r="B17" s="3" t="s">
        <v>56</v>
      </c>
      <c r="C17" s="2" t="s">
        <v>55</v>
      </c>
      <c r="D17" s="7">
        <v>0.13</v>
      </c>
      <c r="E17" s="7"/>
      <c r="F17" s="14"/>
    </row>
    <row r="18" spans="1:6" x14ac:dyDescent="0.25">
      <c r="A18" s="6">
        <v>2</v>
      </c>
      <c r="B18" s="5" t="s">
        <v>43</v>
      </c>
      <c r="C18" s="2"/>
      <c r="D18" s="15">
        <f>SUM(D19:D20)</f>
        <v>7.0000000000000007E-2</v>
      </c>
      <c r="E18" s="15">
        <f>D18*D8*12</f>
        <v>5986.0920000000006</v>
      </c>
      <c r="F18" s="16"/>
    </row>
    <row r="19" spans="1:6" x14ac:dyDescent="0.25">
      <c r="A19" s="1"/>
      <c r="B19" s="3" t="s">
        <v>15</v>
      </c>
      <c r="C19" s="2" t="s">
        <v>6</v>
      </c>
      <c r="D19" s="7">
        <v>0</v>
      </c>
      <c r="E19" s="7"/>
      <c r="F19" s="14"/>
    </row>
    <row r="20" spans="1:6" x14ac:dyDescent="0.25">
      <c r="A20" s="1"/>
      <c r="B20" s="3" t="s">
        <v>16</v>
      </c>
      <c r="C20" s="2" t="s">
        <v>6</v>
      </c>
      <c r="D20" s="7">
        <v>7.0000000000000007E-2</v>
      </c>
      <c r="E20" s="7"/>
      <c r="F20" s="14"/>
    </row>
    <row r="21" spans="1:6" x14ac:dyDescent="0.25">
      <c r="A21" s="6">
        <v>3</v>
      </c>
      <c r="B21" s="5" t="s">
        <v>38</v>
      </c>
      <c r="C21" s="2"/>
      <c r="D21" s="15">
        <f>SUM(D22,D23)</f>
        <v>0.44</v>
      </c>
      <c r="E21" s="15">
        <f>D21*D8*12</f>
        <v>37626.864000000001</v>
      </c>
      <c r="F21" s="16"/>
    </row>
    <row r="22" spans="1:6" x14ac:dyDescent="0.25">
      <c r="A22" s="1"/>
      <c r="B22" s="3" t="s">
        <v>13</v>
      </c>
      <c r="C22" s="2" t="s">
        <v>14</v>
      </c>
      <c r="D22" s="7">
        <v>0.44</v>
      </c>
      <c r="E22" s="7"/>
      <c r="F22" s="17"/>
    </row>
    <row r="23" spans="1:6" x14ac:dyDescent="0.25">
      <c r="A23" s="1"/>
      <c r="B23" s="3" t="s">
        <v>23</v>
      </c>
      <c r="C23" s="2" t="s">
        <v>6</v>
      </c>
      <c r="D23" s="7">
        <v>0</v>
      </c>
      <c r="E23" s="7"/>
      <c r="F23" s="17"/>
    </row>
    <row r="24" spans="1:6" x14ac:dyDescent="0.25">
      <c r="A24" s="6">
        <v>4</v>
      </c>
      <c r="B24" s="5" t="s">
        <v>39</v>
      </c>
      <c r="C24" s="2"/>
      <c r="D24" s="15">
        <f>SUM(D25:D27)</f>
        <v>0.35</v>
      </c>
      <c r="E24" s="15">
        <f>D24*D8*12</f>
        <v>29930.46</v>
      </c>
      <c r="F24" s="16"/>
    </row>
    <row r="25" spans="1:6" x14ac:dyDescent="0.25">
      <c r="A25" s="1"/>
      <c r="B25" s="3" t="s">
        <v>58</v>
      </c>
      <c r="C25" s="2" t="s">
        <v>6</v>
      </c>
      <c r="D25" s="19">
        <v>0.25</v>
      </c>
      <c r="E25" s="19"/>
      <c r="F25" s="14"/>
    </row>
    <row r="26" spans="1:6" ht="15" customHeight="1" x14ac:dyDescent="0.25">
      <c r="A26" s="1"/>
      <c r="B26" s="3" t="s">
        <v>59</v>
      </c>
      <c r="C26" s="2" t="s">
        <v>6</v>
      </c>
      <c r="D26" s="19">
        <v>0.05</v>
      </c>
      <c r="E26" s="19"/>
      <c r="F26" s="14"/>
    </row>
    <row r="27" spans="1:6" x14ac:dyDescent="0.25">
      <c r="A27" s="1"/>
      <c r="B27" s="3" t="s">
        <v>25</v>
      </c>
      <c r="C27" s="2" t="s">
        <v>6</v>
      </c>
      <c r="D27" s="19">
        <v>0.05</v>
      </c>
      <c r="E27" s="19"/>
      <c r="F27" s="14"/>
    </row>
    <row r="28" spans="1:6" x14ac:dyDescent="0.25">
      <c r="A28" s="6">
        <v>5</v>
      </c>
      <c r="B28" s="5" t="s">
        <v>40</v>
      </c>
      <c r="C28" s="11"/>
      <c r="D28" s="15">
        <f>SUM(D29:D32)</f>
        <v>0.17</v>
      </c>
      <c r="E28" s="15">
        <f>D28*D8*12</f>
        <v>14537.652000000002</v>
      </c>
      <c r="F28" s="16"/>
    </row>
    <row r="29" spans="1:6" x14ac:dyDescent="0.25">
      <c r="A29" s="1"/>
      <c r="B29" s="3" t="s">
        <v>9</v>
      </c>
      <c r="C29" s="2" t="s">
        <v>20</v>
      </c>
      <c r="D29" s="7">
        <v>7.0000000000000007E-2</v>
      </c>
      <c r="E29" s="7"/>
      <c r="F29" s="14"/>
    </row>
    <row r="30" spans="1:6" x14ac:dyDescent="0.25">
      <c r="A30" s="1"/>
      <c r="B30" s="3" t="s">
        <v>19</v>
      </c>
      <c r="C30" s="2" t="s">
        <v>20</v>
      </c>
      <c r="D30" s="7">
        <v>0.05</v>
      </c>
      <c r="E30" s="7"/>
      <c r="F30" s="14"/>
    </row>
    <row r="31" spans="1:6" x14ac:dyDescent="0.25">
      <c r="A31" s="1"/>
      <c r="B31" s="3" t="s">
        <v>17</v>
      </c>
      <c r="C31" s="1"/>
      <c r="D31" s="7"/>
      <c r="E31" s="7"/>
      <c r="F31" s="14"/>
    </row>
    <row r="32" spans="1:6" x14ac:dyDescent="0.25">
      <c r="A32" s="1"/>
      <c r="B32" s="3" t="s">
        <v>18</v>
      </c>
      <c r="C32" s="11" t="s">
        <v>6</v>
      </c>
      <c r="D32" s="7">
        <v>0.05</v>
      </c>
      <c r="E32" s="7"/>
      <c r="F32" s="14"/>
    </row>
    <row r="33" spans="1:6" x14ac:dyDescent="0.25">
      <c r="A33" s="6">
        <v>6</v>
      </c>
      <c r="B33" s="5" t="s">
        <v>41</v>
      </c>
      <c r="C33" s="11"/>
      <c r="D33" s="24">
        <v>0.17</v>
      </c>
      <c r="E33" s="24">
        <f>D33*D8*12</f>
        <v>14537.652000000002</v>
      </c>
      <c r="F33" s="16"/>
    </row>
    <row r="34" spans="1:6" x14ac:dyDescent="0.25">
      <c r="A34" s="6">
        <v>7</v>
      </c>
      <c r="B34" s="5" t="s">
        <v>34</v>
      </c>
      <c r="C34" s="1"/>
      <c r="D34" s="24">
        <f>SUM(D35:D41)</f>
        <v>2.59</v>
      </c>
      <c r="E34" s="24">
        <f>D34*D8*12</f>
        <v>221485.40399999998</v>
      </c>
      <c r="F34" s="16"/>
    </row>
    <row r="35" spans="1:6" s="30" customFormat="1" x14ac:dyDescent="0.25">
      <c r="A35" s="21"/>
      <c r="B35" s="26" t="s">
        <v>31</v>
      </c>
      <c r="C35" s="27" t="s">
        <v>63</v>
      </c>
      <c r="D35" s="28">
        <v>2.3199999999999998</v>
      </c>
      <c r="E35" s="28">
        <f>D35*12*D8</f>
        <v>198396.19199999998</v>
      </c>
      <c r="F35" s="29"/>
    </row>
    <row r="36" spans="1:6" x14ac:dyDescent="0.25">
      <c r="A36" s="1"/>
      <c r="B36" s="18" t="s">
        <v>33</v>
      </c>
      <c r="C36" s="11"/>
      <c r="D36" s="19">
        <v>0.04</v>
      </c>
      <c r="E36" s="19"/>
      <c r="F36" s="14"/>
    </row>
    <row r="37" spans="1:6" ht="13.5" customHeight="1" x14ac:dyDescent="0.25">
      <c r="A37" s="1"/>
      <c r="B37" s="3" t="s">
        <v>35</v>
      </c>
      <c r="C37" s="11"/>
      <c r="D37" s="19">
        <v>0.02</v>
      </c>
      <c r="E37" s="19"/>
      <c r="F37" s="14"/>
    </row>
    <row r="38" spans="1:6" x14ac:dyDescent="0.25">
      <c r="A38" s="1"/>
      <c r="B38" s="3" t="s">
        <v>32</v>
      </c>
      <c r="C38" s="11" t="s">
        <v>6</v>
      </c>
      <c r="D38" s="19">
        <v>0.01</v>
      </c>
      <c r="E38" s="19"/>
      <c r="F38" s="14"/>
    </row>
    <row r="39" spans="1:6" x14ac:dyDescent="0.25">
      <c r="A39" s="1"/>
      <c r="B39" s="3" t="s">
        <v>24</v>
      </c>
      <c r="C39" s="11" t="s">
        <v>6</v>
      </c>
      <c r="D39" s="19">
        <v>0.1</v>
      </c>
      <c r="E39" s="19"/>
      <c r="F39" s="14"/>
    </row>
    <row r="40" spans="1:6" x14ac:dyDescent="0.25">
      <c r="A40" s="1"/>
      <c r="B40" s="3" t="s">
        <v>36</v>
      </c>
      <c r="C40" s="11" t="s">
        <v>8</v>
      </c>
      <c r="D40" s="19">
        <v>0.1</v>
      </c>
      <c r="E40" s="19"/>
      <c r="F40" s="14"/>
    </row>
    <row r="41" spans="1:6" x14ac:dyDescent="0.25">
      <c r="A41" s="1"/>
      <c r="B41" s="3" t="s">
        <v>21</v>
      </c>
      <c r="C41" s="11" t="s">
        <v>6</v>
      </c>
      <c r="D41" s="19">
        <v>0</v>
      </c>
      <c r="E41" s="19"/>
      <c r="F41" s="14"/>
    </row>
    <row r="42" spans="1:6" x14ac:dyDescent="0.25">
      <c r="A42" s="6">
        <v>8</v>
      </c>
      <c r="B42" s="5" t="s">
        <v>57</v>
      </c>
      <c r="C42" s="11" t="s">
        <v>64</v>
      </c>
      <c r="D42" s="25">
        <v>2.11</v>
      </c>
      <c r="E42" s="25">
        <f>D42*D8*12</f>
        <v>180437.916</v>
      </c>
      <c r="F42" s="14"/>
    </row>
    <row r="43" spans="1:6" x14ac:dyDescent="0.25">
      <c r="A43" s="6">
        <v>9</v>
      </c>
      <c r="B43" s="5" t="s">
        <v>45</v>
      </c>
      <c r="C43" s="6" t="s">
        <v>62</v>
      </c>
      <c r="D43" s="15">
        <v>1</v>
      </c>
      <c r="E43" s="15">
        <f>D43*D8*12</f>
        <v>85515.6</v>
      </c>
      <c r="F43" s="16"/>
    </row>
    <row r="44" spans="1:6" x14ac:dyDescent="0.25">
      <c r="A44" s="6">
        <v>10</v>
      </c>
      <c r="B44" s="5" t="s">
        <v>22</v>
      </c>
      <c r="C44" s="6" t="s">
        <v>62</v>
      </c>
      <c r="D44" s="15">
        <v>0.05</v>
      </c>
      <c r="E44" s="15">
        <f>D44*D8*12</f>
        <v>4275.7800000000007</v>
      </c>
      <c r="F44" s="16"/>
    </row>
    <row r="45" spans="1:6" x14ac:dyDescent="0.25">
      <c r="A45" s="6">
        <v>11</v>
      </c>
      <c r="B45" s="5" t="s">
        <v>46</v>
      </c>
      <c r="C45" s="6" t="s">
        <v>47</v>
      </c>
      <c r="D45" s="15">
        <v>2.5</v>
      </c>
      <c r="E45" s="15">
        <f>D45*D8*12</f>
        <v>213789</v>
      </c>
      <c r="F45" s="16"/>
    </row>
    <row r="46" spans="1:6" x14ac:dyDescent="0.25">
      <c r="A46" s="6">
        <v>12</v>
      </c>
      <c r="B46" s="12" t="s">
        <v>48</v>
      </c>
      <c r="C46" s="11"/>
      <c r="D46" s="15">
        <f>SUM(D47:D51)</f>
        <v>0.8</v>
      </c>
      <c r="E46" s="15">
        <f>D46*D8*12</f>
        <v>68412.48000000001</v>
      </c>
      <c r="F46" s="16"/>
    </row>
    <row r="47" spans="1:6" x14ac:dyDescent="0.25">
      <c r="A47" s="6"/>
      <c r="B47" s="4" t="s">
        <v>50</v>
      </c>
      <c r="C47" s="11"/>
      <c r="D47" s="7">
        <v>0.52</v>
      </c>
      <c r="E47" s="7"/>
      <c r="F47" s="17"/>
    </row>
    <row r="48" spans="1:6" x14ac:dyDescent="0.25">
      <c r="A48" s="6"/>
      <c r="B48" s="4" t="s">
        <v>51</v>
      </c>
      <c r="C48" s="11"/>
      <c r="D48" s="7">
        <v>0</v>
      </c>
      <c r="E48" s="7"/>
      <c r="F48" s="17"/>
    </row>
    <row r="49" spans="1:6" x14ac:dyDescent="0.25">
      <c r="A49" s="6"/>
      <c r="B49" s="4" t="s">
        <v>49</v>
      </c>
      <c r="C49" s="11"/>
      <c r="D49" s="7">
        <v>0.05</v>
      </c>
      <c r="E49" s="7"/>
      <c r="F49" s="14"/>
    </row>
    <row r="50" spans="1:6" x14ac:dyDescent="0.25">
      <c r="A50" s="6"/>
      <c r="B50" s="4" t="s">
        <v>52</v>
      </c>
      <c r="C50" s="11"/>
      <c r="D50" s="7">
        <v>0.18</v>
      </c>
      <c r="E50" s="7"/>
      <c r="F50" s="14"/>
    </row>
    <row r="51" spans="1:6" x14ac:dyDescent="0.25">
      <c r="A51" s="6"/>
      <c r="B51" s="4" t="s">
        <v>53</v>
      </c>
      <c r="C51" s="11"/>
      <c r="D51" s="7">
        <v>0.05</v>
      </c>
      <c r="E51" s="7"/>
      <c r="F51" s="14"/>
    </row>
    <row r="52" spans="1:6" x14ac:dyDescent="0.25">
      <c r="A52" s="6">
        <v>13</v>
      </c>
      <c r="B52" s="5" t="s">
        <v>37</v>
      </c>
      <c r="C52" s="6" t="s">
        <v>12</v>
      </c>
      <c r="D52" s="15">
        <v>4</v>
      </c>
      <c r="E52" s="15">
        <f>D52*12*D8</f>
        <v>342062.4</v>
      </c>
      <c r="F52" s="16"/>
    </row>
    <row r="53" spans="1:6" x14ac:dyDescent="0.25">
      <c r="A53" s="6">
        <v>14</v>
      </c>
      <c r="B53" s="5" t="s">
        <v>61</v>
      </c>
      <c r="C53" s="6"/>
      <c r="D53" s="15">
        <v>1</v>
      </c>
      <c r="E53" s="15"/>
      <c r="F53" s="16"/>
    </row>
    <row r="54" spans="1:6" x14ac:dyDescent="0.25">
      <c r="A54" s="21"/>
      <c r="B54" s="22" t="s">
        <v>54</v>
      </c>
      <c r="C54" s="21"/>
      <c r="D54" s="23">
        <f>SUM(D14,D18,D21,D24,D28,D33,D34,D42,D43,D44,D45,D46,D52,D53)</f>
        <v>15.440000000000001</v>
      </c>
      <c r="E54" s="23"/>
      <c r="F54" s="13"/>
    </row>
    <row r="55" spans="1:6" x14ac:dyDescent="0.25">
      <c r="A55" s="20">
        <v>15</v>
      </c>
      <c r="B55" s="9" t="s">
        <v>60</v>
      </c>
      <c r="C55" s="8"/>
      <c r="D55" s="10">
        <f>D54*1.08</f>
        <v>16.675200000000004</v>
      </c>
      <c r="E55" s="10">
        <f>D55*D8*12</f>
        <v>1425989.7331200002</v>
      </c>
    </row>
    <row r="56" spans="1:6" ht="23.25" customHeight="1" x14ac:dyDescent="0.25"/>
    <row r="57" spans="1:6" x14ac:dyDescent="0.25">
      <c r="A57" s="31"/>
      <c r="B57" s="31"/>
      <c r="C57" s="31"/>
      <c r="D57" s="31"/>
      <c r="E57" s="31"/>
    </row>
  </sheetData>
  <mergeCells count="16">
    <mergeCell ref="A57:E57"/>
    <mergeCell ref="A1:E1"/>
    <mergeCell ref="A2:E2"/>
    <mergeCell ref="D13:E13"/>
    <mergeCell ref="A4:E4"/>
    <mergeCell ref="A5:A7"/>
    <mergeCell ref="B5:B7"/>
    <mergeCell ref="C5:C7"/>
    <mergeCell ref="D5:E5"/>
    <mergeCell ref="D6:D7"/>
    <mergeCell ref="E6:E7"/>
    <mergeCell ref="D8:E8"/>
    <mergeCell ref="D9:E9"/>
    <mergeCell ref="D10:E10"/>
    <mergeCell ref="D11:E11"/>
    <mergeCell ref="D12:E1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ГК "МОНТАЖЛИФТСЕРВИС"</vt:lpstr>
    </vt:vector>
  </TitlesOfParts>
  <Company>Ya Blondinko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ERU</dc:creator>
  <cp:lastModifiedBy>Анастасия</cp:lastModifiedBy>
  <cp:lastPrinted>2021-06-23T13:35:59Z</cp:lastPrinted>
  <dcterms:created xsi:type="dcterms:W3CDTF">2018-03-15T04:22:08Z</dcterms:created>
  <dcterms:modified xsi:type="dcterms:W3CDTF">2023-02-17T04:48:11Z</dcterms:modified>
</cp:coreProperties>
</file>