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Содержание" sheetId="1" r:id="rId1"/>
  </sheets>
  <calcPr calcId="144525" refMode="R1C1"/>
</workbook>
</file>

<file path=xl/calcChain.xml><?xml version="1.0" encoding="utf-8"?>
<calcChain xmlns="http://schemas.openxmlformats.org/spreadsheetml/2006/main">
  <c r="D47" i="1" l="1"/>
  <c r="D71" i="1"/>
  <c r="D31" i="1"/>
  <c r="D24" i="1"/>
  <c r="D19" i="1"/>
  <c r="D40" i="1" l="1"/>
  <c r="D61" i="1"/>
  <c r="D27" i="1"/>
  <c r="D56" i="1"/>
  <c r="D7" i="1"/>
  <c r="E70" i="1" s="1"/>
  <c r="E71" i="1" l="1"/>
  <c r="D17" i="1"/>
  <c r="D13" i="1" s="1"/>
  <c r="D68" i="1" s="1"/>
  <c r="D69" i="1" s="1"/>
  <c r="E69" i="1" l="1"/>
  <c r="E68" i="1"/>
  <c r="E67" i="1"/>
  <c r="E55" i="1"/>
  <c r="E56" i="1"/>
  <c r="E61" i="1"/>
  <c r="E47" i="1"/>
  <c r="E46" i="1"/>
  <c r="E40" i="1"/>
  <c r="E31" i="1"/>
  <c r="E27" i="1"/>
  <c r="E24" i="1"/>
  <c r="E19" i="1"/>
  <c r="E13" i="1" l="1"/>
</calcChain>
</file>

<file path=xl/sharedStrings.xml><?xml version="1.0" encoding="utf-8"?>
<sst xmlns="http://schemas.openxmlformats.org/spreadsheetml/2006/main" count="106" uniqueCount="86">
  <si>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</si>
  <si>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</si>
  <si>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</si>
  <si>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</si>
  <si>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</si>
  <si>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</si>
  <si>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- заделка продухов в цоколях зданий</t>
  </si>
  <si>
    <t>в осенний период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</si>
  <si>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</si>
  <si>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</si>
  <si>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</si>
  <si>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</si>
  <si>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</si>
  <si>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услуги паспортной службы</t>
  </si>
  <si>
    <t>- смена (навеска) замков в подвалах, чердачных помещениях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</si>
  <si>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</si>
  <si>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</si>
  <si>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</si>
  <si>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</si>
  <si>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</si>
  <si>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</si>
  <si>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</si>
  <si>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</si>
  <si>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</si>
  <si>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>- устранение неисправностей электротехнических устройств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</si>
  <si>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</si>
  <si>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</si>
  <si>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</si>
  <si>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</si>
  <si>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</si>
  <si>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</si>
  <si>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</si>
  <si>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</si>
  <si>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</si>
  <si>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</si>
  <si>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</si>
  <si>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</si>
  <si>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</si>
  <si>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</si>
  <si>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</si>
  <si>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Начисление и сбор платежей за ЖКУ</t>
  </si>
  <si>
    <t>колличество квартир</t>
  </si>
  <si>
    <t>платежный документ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</si>
  <si>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</si>
  <si>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</si>
  <si>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</si>
  <si>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</si>
  <si>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</si>
  <si>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</si>
  <si>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</si>
  <si>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</si>
  <si>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</si>
  <si>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 xml:space="preserve"> воздуха из системы отопления устранение течи в трубопроводах,</t>
  </si>
  <si>
    <t xml:space="preserve"> приборах и запорной арматуре устранение неисправностей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</si>
  <si>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</si>
  <si>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</si>
  <si>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</si>
  <si>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</si>
  <si>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</si>
  <si>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</si>
  <si>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</si>
  <si>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</si>
  <si>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</si>
  <si>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- мелкий ремонт цоколя и крыльца</t>
  </si>
  <si>
    <t>1 раз в месяц</t>
  </si>
  <si>
    <t xml:space="preserve"> обогреваюших элементов (батареи, регистры и пр.)</t>
  </si>
  <si>
    <t>Аварийно-диспетчерское обслуживание</t>
  </si>
  <si>
    <t>сбор и начисление "РИЦ-Димитровград" 3%</t>
  </si>
  <si>
    <t>- проверка подвала на загазованность</t>
  </si>
  <si>
    <t>АДС</t>
  </si>
  <si>
    <t>ГИС ЖКХ</t>
  </si>
  <si>
    <t>Итого по содержанию:</t>
  </si>
  <si>
    <t>- ремонт системы холодного водоснабжения</t>
  </si>
  <si>
    <t>- ремонт системы водоотведени</t>
  </si>
  <si>
    <t>- прочистка системы водоотведения</t>
  </si>
  <si>
    <t>- ремонт системы отопления</t>
  </si>
  <si>
    <t>- ремонт системы горячего водоснабжения</t>
  </si>
  <si>
    <t>Итого по содержанию с прибылью 8%:</t>
  </si>
  <si>
    <t>Итого по екущему ремонту:</t>
  </si>
  <si>
    <t>Итого по текущему ремонту с прибылью 8%:</t>
  </si>
  <si>
    <t>11000 р</t>
  </si>
  <si>
    <t>Директор ООО "Честная управляющая компания" _________________ И.Е. Гуров</t>
  </si>
  <si>
    <t>РЕКОМЕНДОВАННЫЙ</t>
  </si>
  <si>
    <t>Смета на содержание и текущий ремонт дома № 62 по улице Октябрьская на 2021-2022 г.г.</t>
  </si>
  <si>
    <t xml:space="preserve">Приложение №1 к договору управления МКД №Д/062  от 01.09.2021 года  </t>
  </si>
  <si>
    <r>
      <t>Утверждено общим собранием собственников МКД от 05.08.2022 года</t>
    </r>
    <r>
      <rPr>
        <b/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</si>
</sst>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2" borderId="6" xfId="0" applyNumberFormat="1" applyFont="1" applyFill="1" applyBorder="1" applyAlignment="1">
      <alignment horizontal="left" vertical="top" wrapText="1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52" zoomScale="145" zoomScaleNormal="145" workbookViewId="0">
      <selection activeCell="G14" sqref="G14"/>
    </sheetView>
  </sheetViews>
  <sheetFormatPr defaultRowHeight="15" x14ac:dyDescent="0.25"/>
  <cols>
    <col min="1" max="1" width="4.42578125" customWidth="1"/>
    <col min="2" max="2" width="55.7109375" customWidth="1"/>
    <col min="3" max="3" width="17.140625" customWidth="1"/>
    <col min="4" max="4" width="10" customWidth="1"/>
    <col min="5" max="5" width="11" customWidth="1"/>
    <col min="6" max="6" width="39.140625" customWidth="1"/>
  </cols>
  <sheetData>
    <row r="1" spans="1:6" ht="24" customHeight="1" x14ac:dyDescent="0.25">
      <c r="A1" s="36" t="s">
        <v>84</v>
      </c>
      <c r="B1" s="36"/>
      <c r="C1" s="36"/>
      <c r="D1" s="36"/>
      <c r="E1" s="36"/>
    </row>
    <row r="2" spans="1:6" ht="24" customHeight="1" x14ac:dyDescent="0.25">
      <c r="A2" s="48" t="s">
        <v>85</v>
      </c>
      <c r="B2" s="48"/>
      <c r="C2" s="48"/>
      <c r="D2" s="48"/>
      <c r="E2" s="48"/>
    </row>
    <row r="3" spans="1:6" ht="21" customHeight="1" x14ac:dyDescent="0.25">
      <c r="A3" s="42" t="s">
        <v>83</v>
      </c>
      <c r="B3" s="42"/>
      <c r="C3" s="42"/>
      <c r="D3" s="42"/>
      <c r="E3" s="42"/>
    </row>
    <row r="4" spans="1:6" ht="30.75" customHeight="1" x14ac:dyDescent="0.25">
      <c r="A4" s="43" t="s">
        <v>0</v>
      </c>
      <c r="B4" s="44" t="s">
        <v>1</v>
      </c>
      <c r="C4" s="43" t="s">
        <v>2</v>
      </c>
      <c r="D4" s="45" t="s">
        <v>3</v>
      </c>
      <c r="E4" s="45"/>
      <c r="F4" s="18"/>
    </row>
    <row r="5" spans="1:6" ht="25.5" customHeight="1" x14ac:dyDescent="0.25">
      <c r="A5" s="43"/>
      <c r="B5" s="44"/>
      <c r="C5" s="43"/>
      <c r="D5" s="45" t="s">
        <v>15</v>
      </c>
      <c r="E5" s="46" t="s">
        <v>4</v>
      </c>
      <c r="F5" s="18"/>
    </row>
    <row r="6" spans="1:6" ht="21" customHeight="1" x14ac:dyDescent="0.25">
      <c r="A6" s="43"/>
      <c r="B6" s="44"/>
      <c r="C6" s="43"/>
      <c r="D6" s="45"/>
      <c r="E6" s="47"/>
      <c r="F6" s="18"/>
    </row>
    <row r="7" spans="1:6" x14ac:dyDescent="0.25">
      <c r="A7" s="1"/>
      <c r="B7" s="4" t="s">
        <v>5</v>
      </c>
      <c r="C7" s="1"/>
      <c r="D7" s="40">
        <f>SUM(D8:E9)</f>
        <v>6065.5</v>
      </c>
      <c r="E7" s="41"/>
      <c r="F7" s="18"/>
    </row>
    <row r="8" spans="1:6" x14ac:dyDescent="0.25">
      <c r="A8" s="1"/>
      <c r="B8" s="4" t="s">
        <v>37</v>
      </c>
      <c r="C8" s="1"/>
      <c r="D8" s="40">
        <v>5922.8</v>
      </c>
      <c r="E8" s="41"/>
      <c r="F8" s="18"/>
    </row>
    <row r="9" spans="1:6" x14ac:dyDescent="0.25">
      <c r="A9" s="1"/>
      <c r="B9" s="4" t="s">
        <v>38</v>
      </c>
      <c r="C9" s="1"/>
      <c r="D9" s="40">
        <v>142.69999999999999</v>
      </c>
      <c r="E9" s="41"/>
      <c r="F9" s="18"/>
    </row>
    <row r="10" spans="1:6" x14ac:dyDescent="0.25">
      <c r="A10" s="1"/>
      <c r="B10" s="4" t="s">
        <v>39</v>
      </c>
      <c r="C10" s="1"/>
      <c r="D10" s="40">
        <v>1388.46</v>
      </c>
      <c r="E10" s="41"/>
      <c r="F10" s="18"/>
    </row>
    <row r="11" spans="1:6" x14ac:dyDescent="0.25">
      <c r="A11" s="1"/>
      <c r="B11" s="4" t="s">
        <v>41</v>
      </c>
      <c r="C11" s="1"/>
      <c r="D11" s="38">
        <v>123</v>
      </c>
      <c r="E11" s="39"/>
      <c r="F11" s="18"/>
    </row>
    <row r="12" spans="1:6" x14ac:dyDescent="0.25">
      <c r="A12" s="1"/>
      <c r="B12" s="4" t="s">
        <v>36</v>
      </c>
      <c r="C12" s="1"/>
      <c r="D12" s="38">
        <v>274</v>
      </c>
      <c r="E12" s="39"/>
      <c r="F12" s="18"/>
    </row>
    <row r="13" spans="1:6" x14ac:dyDescent="0.25">
      <c r="A13" s="8">
        <v>1</v>
      </c>
      <c r="B13" s="6" t="s">
        <v>61</v>
      </c>
      <c r="C13" s="1"/>
      <c r="D13" s="19">
        <f>SUM(D14:D18)</f>
        <v>0.37398405275739843</v>
      </c>
      <c r="E13" s="19">
        <f>D13*D7*12</f>
        <v>27220.803264000002</v>
      </c>
      <c r="F13" s="21"/>
    </row>
    <row r="14" spans="1:6" x14ac:dyDescent="0.25">
      <c r="A14" s="1"/>
      <c r="B14" s="4" t="s">
        <v>6</v>
      </c>
      <c r="C14" s="2" t="s">
        <v>7</v>
      </c>
      <c r="D14" s="9">
        <v>0.03</v>
      </c>
      <c r="E14" s="9"/>
      <c r="F14" s="18"/>
    </row>
    <row r="15" spans="1:6" x14ac:dyDescent="0.25">
      <c r="A15" s="1"/>
      <c r="B15" s="4" t="s">
        <v>14</v>
      </c>
      <c r="C15" s="2" t="s">
        <v>8</v>
      </c>
      <c r="D15" s="9">
        <v>0.02</v>
      </c>
      <c r="E15" s="9"/>
      <c r="F15" s="18"/>
    </row>
    <row r="16" spans="1:6" x14ac:dyDescent="0.25">
      <c r="A16" s="1"/>
      <c r="B16" s="4" t="s">
        <v>63</v>
      </c>
      <c r="C16" s="2" t="s">
        <v>8</v>
      </c>
      <c r="D16" s="9">
        <v>0.05</v>
      </c>
      <c r="E16" s="9"/>
      <c r="F16" s="18"/>
    </row>
    <row r="17" spans="1:6" ht="15" customHeight="1" x14ac:dyDescent="0.25">
      <c r="A17" s="1"/>
      <c r="B17" s="4" t="s">
        <v>9</v>
      </c>
      <c r="C17" s="14" t="s">
        <v>64</v>
      </c>
      <c r="D17" s="9">
        <f>D10*0.32/D7*1.01</f>
        <v>7.3984052757398402E-2</v>
      </c>
      <c r="E17" s="9"/>
      <c r="F17" s="18"/>
    </row>
    <row r="18" spans="1:6" ht="15" customHeight="1" x14ac:dyDescent="0.25">
      <c r="A18" s="1"/>
      <c r="B18" s="4" t="s">
        <v>68</v>
      </c>
      <c r="C18" s="3"/>
      <c r="D18" s="9">
        <v>0.2</v>
      </c>
      <c r="E18" s="9"/>
      <c r="F18" s="18"/>
    </row>
    <row r="19" spans="1:6" x14ac:dyDescent="0.25">
      <c r="A19" s="8">
        <v>2</v>
      </c>
      <c r="B19" s="6" t="s">
        <v>62</v>
      </c>
      <c r="C19" s="3"/>
      <c r="D19" s="19">
        <f>SUM(D20:D23)</f>
        <v>0.35</v>
      </c>
      <c r="E19" s="19">
        <f>D19*D7*12</f>
        <v>25475.1</v>
      </c>
      <c r="F19" s="21"/>
    </row>
    <row r="20" spans="1:6" x14ac:dyDescent="0.25">
      <c r="A20" s="1"/>
      <c r="B20" s="4" t="s">
        <v>29</v>
      </c>
      <c r="C20" s="3"/>
      <c r="D20" s="9"/>
      <c r="E20" s="9"/>
      <c r="F20" s="18"/>
    </row>
    <row r="21" spans="1:6" x14ac:dyDescent="0.25">
      <c r="A21" s="1"/>
      <c r="B21" s="4" t="s">
        <v>10</v>
      </c>
      <c r="C21" s="3" t="s">
        <v>8</v>
      </c>
      <c r="D21" s="9">
        <v>0.05</v>
      </c>
      <c r="E21" s="9"/>
      <c r="F21" s="18"/>
    </row>
    <row r="22" spans="1:6" x14ac:dyDescent="0.25">
      <c r="A22" s="1"/>
      <c r="B22" s="4" t="s">
        <v>19</v>
      </c>
      <c r="C22" s="3" t="s">
        <v>8</v>
      </c>
      <c r="D22" s="9">
        <v>0.15</v>
      </c>
      <c r="E22" s="9"/>
      <c r="F22" s="18"/>
    </row>
    <row r="23" spans="1:6" x14ac:dyDescent="0.25">
      <c r="A23" s="1"/>
      <c r="B23" s="4" t="s">
        <v>20</v>
      </c>
      <c r="C23" s="3" t="s">
        <v>8</v>
      </c>
      <c r="D23" s="9">
        <v>0.15</v>
      </c>
      <c r="E23" s="9"/>
      <c r="F23" s="18"/>
    </row>
    <row r="24" spans="1:6" x14ac:dyDescent="0.25">
      <c r="A24" s="8">
        <v>3</v>
      </c>
      <c r="B24" s="6" t="s">
        <v>56</v>
      </c>
      <c r="C24" s="3"/>
      <c r="D24" s="19">
        <f>SUM(D25:D26)</f>
        <v>0.39999999999999997</v>
      </c>
      <c r="E24" s="19">
        <f>D24*D7*12</f>
        <v>29114.399999999998</v>
      </c>
      <c r="F24" s="21"/>
    </row>
    <row r="25" spans="1:6" x14ac:dyDescent="0.25">
      <c r="A25" s="1"/>
      <c r="B25" s="4" t="s">
        <v>17</v>
      </c>
      <c r="C25" s="3" t="s">
        <v>18</v>
      </c>
      <c r="D25" s="9">
        <v>0.36</v>
      </c>
      <c r="E25" s="9"/>
      <c r="F25" s="22"/>
    </row>
    <row r="26" spans="1:6" x14ac:dyDescent="0.25">
      <c r="A26" s="1"/>
      <c r="B26" s="4" t="s">
        <v>30</v>
      </c>
      <c r="C26" s="3" t="s">
        <v>8</v>
      </c>
      <c r="D26" s="9">
        <v>0.04</v>
      </c>
      <c r="E26" s="9"/>
      <c r="F26" s="22"/>
    </row>
    <row r="27" spans="1:6" x14ac:dyDescent="0.25">
      <c r="A27" s="8">
        <v>4</v>
      </c>
      <c r="B27" s="6" t="s">
        <v>57</v>
      </c>
      <c r="C27" s="3"/>
      <c r="D27" s="19">
        <f>SUM(D28:D30)</f>
        <v>0.65</v>
      </c>
      <c r="E27" s="19">
        <f>D27*D7*12</f>
        <v>47310.9</v>
      </c>
      <c r="F27" s="21"/>
    </row>
    <row r="28" spans="1:6" ht="16.5" customHeight="1" x14ac:dyDescent="0.25">
      <c r="A28" s="1"/>
      <c r="B28" s="4" t="s">
        <v>72</v>
      </c>
      <c r="C28" s="3" t="s">
        <v>8</v>
      </c>
      <c r="D28" s="25">
        <v>0.25</v>
      </c>
      <c r="E28" s="25"/>
      <c r="F28" s="18"/>
    </row>
    <row r="29" spans="1:6" ht="17.25" customHeight="1" x14ac:dyDescent="0.25">
      <c r="A29" s="1"/>
      <c r="B29" s="4" t="s">
        <v>73</v>
      </c>
      <c r="C29" s="3" t="s">
        <v>8</v>
      </c>
      <c r="D29" s="25">
        <v>0.25</v>
      </c>
      <c r="E29" s="25"/>
      <c r="F29" s="18"/>
    </row>
    <row r="30" spans="1:6" x14ac:dyDescent="0.25">
      <c r="A30" s="1"/>
      <c r="B30" s="4" t="s">
        <v>74</v>
      </c>
      <c r="C30" s="3" t="s">
        <v>8</v>
      </c>
      <c r="D30" s="25">
        <v>0.15</v>
      </c>
      <c r="E30" s="25"/>
      <c r="F30" s="18"/>
    </row>
    <row r="31" spans="1:6" x14ac:dyDescent="0.25">
      <c r="A31" s="8">
        <v>5</v>
      </c>
      <c r="B31" s="6" t="s">
        <v>60</v>
      </c>
      <c r="C31" s="10"/>
      <c r="D31" s="19">
        <f>SUM(D32:D39)</f>
        <v>0.9</v>
      </c>
      <c r="E31" s="19">
        <f>D31*D7*12</f>
        <v>65507.399999999994</v>
      </c>
      <c r="F31" s="21"/>
    </row>
    <row r="32" spans="1:6" x14ac:dyDescent="0.25">
      <c r="A32" s="1"/>
      <c r="B32" s="4" t="s">
        <v>75</v>
      </c>
      <c r="C32" s="15" t="s">
        <v>8</v>
      </c>
      <c r="D32" s="25">
        <v>0.2</v>
      </c>
      <c r="E32" s="25"/>
      <c r="F32" s="18"/>
    </row>
    <row r="33" spans="1:6" x14ac:dyDescent="0.25">
      <c r="A33" s="1"/>
      <c r="B33" s="4" t="s">
        <v>76</v>
      </c>
      <c r="C33" s="15" t="s">
        <v>8</v>
      </c>
      <c r="D33" s="25">
        <v>0.15</v>
      </c>
      <c r="E33" s="25"/>
      <c r="F33" s="18"/>
    </row>
    <row r="34" spans="1:6" ht="15.75" customHeight="1" x14ac:dyDescent="0.25">
      <c r="A34" s="1"/>
      <c r="B34" s="4" t="s">
        <v>49</v>
      </c>
      <c r="C34" s="3"/>
      <c r="D34" s="25"/>
      <c r="E34" s="25"/>
      <c r="F34" s="18"/>
    </row>
    <row r="35" spans="1:6" x14ac:dyDescent="0.25">
      <c r="A35" s="1"/>
      <c r="B35" s="4" t="s">
        <v>50</v>
      </c>
      <c r="C35" s="15" t="s">
        <v>54</v>
      </c>
      <c r="D35" s="25">
        <v>0.4</v>
      </c>
      <c r="E35" s="25"/>
      <c r="F35" s="18"/>
    </row>
    <row r="36" spans="1:6" x14ac:dyDescent="0.25">
      <c r="A36" s="1"/>
      <c r="B36" s="4" t="s">
        <v>51</v>
      </c>
      <c r="C36" s="3"/>
      <c r="D36" s="25"/>
      <c r="E36" s="25"/>
      <c r="F36" s="18"/>
    </row>
    <row r="37" spans="1:6" x14ac:dyDescent="0.25">
      <c r="A37" s="1"/>
      <c r="B37" s="4" t="s">
        <v>52</v>
      </c>
      <c r="C37" s="3"/>
      <c r="D37" s="25"/>
      <c r="E37" s="25"/>
      <c r="F37" s="18"/>
    </row>
    <row r="38" spans="1:6" ht="15" customHeight="1" x14ac:dyDescent="0.25">
      <c r="A38" s="1"/>
      <c r="B38" s="4" t="s">
        <v>53</v>
      </c>
      <c r="D38" s="25"/>
      <c r="E38" s="25"/>
      <c r="F38" s="18"/>
    </row>
    <row r="39" spans="1:6" x14ac:dyDescent="0.25">
      <c r="A39" s="1"/>
      <c r="B39" s="4" t="s">
        <v>65</v>
      </c>
      <c r="C39" s="15" t="s">
        <v>8</v>
      </c>
      <c r="D39" s="25">
        <v>0.15</v>
      </c>
      <c r="E39" s="25"/>
      <c r="F39" s="18"/>
    </row>
    <row r="40" spans="1:6" x14ac:dyDescent="0.25">
      <c r="A40" s="8">
        <v>6</v>
      </c>
      <c r="B40" s="6" t="s">
        <v>58</v>
      </c>
      <c r="C40" s="2"/>
      <c r="D40" s="19">
        <f>SUM(D41:D45)</f>
        <v>0.21000000000000002</v>
      </c>
      <c r="E40" s="19">
        <f>D40*D7*12</f>
        <v>15285.060000000001</v>
      </c>
      <c r="F40" s="21"/>
    </row>
    <row r="41" spans="1:6" x14ac:dyDescent="0.25">
      <c r="A41" s="1"/>
      <c r="B41" s="4" t="s">
        <v>12</v>
      </c>
      <c r="C41" s="3" t="s">
        <v>25</v>
      </c>
      <c r="D41" s="9">
        <v>0.05</v>
      </c>
      <c r="E41" s="9"/>
      <c r="F41" s="18"/>
    </row>
    <row r="42" spans="1:6" x14ac:dyDescent="0.25">
      <c r="A42" s="1"/>
      <c r="B42" s="4" t="s">
        <v>23</v>
      </c>
      <c r="C42" s="3" t="s">
        <v>25</v>
      </c>
      <c r="D42" s="9">
        <v>0.06</v>
      </c>
      <c r="E42" s="9"/>
      <c r="F42" s="18"/>
    </row>
    <row r="43" spans="1:6" x14ac:dyDescent="0.25">
      <c r="A43" s="1"/>
      <c r="B43" s="4" t="s">
        <v>24</v>
      </c>
      <c r="C43" s="15" t="s">
        <v>8</v>
      </c>
      <c r="D43" s="9">
        <v>0.05</v>
      </c>
      <c r="E43" s="9"/>
      <c r="F43" s="18"/>
    </row>
    <row r="44" spans="1:6" x14ac:dyDescent="0.25">
      <c r="A44" s="1"/>
      <c r="B44" s="4" t="s">
        <v>21</v>
      </c>
      <c r="C44" s="1"/>
      <c r="D44" s="9"/>
      <c r="E44" s="9"/>
      <c r="F44" s="18"/>
    </row>
    <row r="45" spans="1:6" x14ac:dyDescent="0.25">
      <c r="A45" s="1"/>
      <c r="B45" s="4" t="s">
        <v>22</v>
      </c>
      <c r="C45" s="15" t="s">
        <v>8</v>
      </c>
      <c r="D45" s="9">
        <v>0.05</v>
      </c>
      <c r="E45" s="9"/>
      <c r="F45" s="18"/>
    </row>
    <row r="46" spans="1:6" x14ac:dyDescent="0.25">
      <c r="A46" s="8">
        <v>7</v>
      </c>
      <c r="B46" s="6" t="s">
        <v>59</v>
      </c>
      <c r="C46" s="2"/>
      <c r="D46" s="20">
        <v>0.17</v>
      </c>
      <c r="E46" s="20">
        <f>D46*D7*12</f>
        <v>12373.619999999999</v>
      </c>
      <c r="F46" s="21"/>
    </row>
    <row r="47" spans="1:6" x14ac:dyDescent="0.25">
      <c r="A47" s="8">
        <v>8</v>
      </c>
      <c r="B47" s="6" t="s">
        <v>46</v>
      </c>
      <c r="C47" s="1"/>
      <c r="D47" s="20">
        <f>SUM(D48:D54)</f>
        <v>3.2299999999999991</v>
      </c>
      <c r="E47" s="20">
        <f>D47*D7*12</f>
        <v>235098.77999999994</v>
      </c>
      <c r="F47" s="21"/>
    </row>
    <row r="48" spans="1:6" x14ac:dyDescent="0.25">
      <c r="A48" s="1"/>
      <c r="B48" s="4" t="s">
        <v>43</v>
      </c>
      <c r="C48" s="2" t="s">
        <v>80</v>
      </c>
      <c r="D48" s="25">
        <v>2.8</v>
      </c>
      <c r="E48" s="25"/>
      <c r="F48" s="18"/>
    </row>
    <row r="49" spans="1:6" x14ac:dyDescent="0.25">
      <c r="A49" s="1"/>
      <c r="B49" s="23" t="s">
        <v>45</v>
      </c>
      <c r="C49" s="15"/>
      <c r="D49" s="25">
        <v>0.03</v>
      </c>
      <c r="E49" s="25"/>
      <c r="F49" s="18"/>
    </row>
    <row r="50" spans="1:6" ht="13.5" customHeight="1" x14ac:dyDescent="0.25">
      <c r="A50" s="1"/>
      <c r="B50" s="4" t="s">
        <v>47</v>
      </c>
      <c r="C50" s="2"/>
      <c r="D50" s="25">
        <v>0.03</v>
      </c>
      <c r="E50" s="25"/>
      <c r="F50" s="18"/>
    </row>
    <row r="51" spans="1:6" x14ac:dyDescent="0.25">
      <c r="A51" s="1"/>
      <c r="B51" s="4" t="s">
        <v>44</v>
      </c>
      <c r="C51" s="15" t="s">
        <v>8</v>
      </c>
      <c r="D51" s="25">
        <v>0.02</v>
      </c>
      <c r="E51" s="25"/>
      <c r="F51" s="18"/>
    </row>
    <row r="52" spans="1:6" x14ac:dyDescent="0.25">
      <c r="A52" s="1"/>
      <c r="B52" s="4" t="s">
        <v>31</v>
      </c>
      <c r="C52" s="15" t="s">
        <v>8</v>
      </c>
      <c r="D52" s="25">
        <v>0.15</v>
      </c>
      <c r="E52" s="25"/>
      <c r="F52" s="18"/>
    </row>
    <row r="53" spans="1:6" x14ac:dyDescent="0.25">
      <c r="A53" s="1"/>
      <c r="B53" s="4" t="s">
        <v>48</v>
      </c>
      <c r="C53" s="15" t="s">
        <v>11</v>
      </c>
      <c r="D53" s="25">
        <v>0.15</v>
      </c>
      <c r="E53" s="25"/>
      <c r="F53" s="18"/>
    </row>
    <row r="54" spans="1:6" x14ac:dyDescent="0.25">
      <c r="A54" s="1"/>
      <c r="B54" s="4" t="s">
        <v>26</v>
      </c>
      <c r="C54" s="15" t="s">
        <v>8</v>
      </c>
      <c r="D54" s="25">
        <v>0.05</v>
      </c>
      <c r="E54" s="25"/>
      <c r="F54" s="18"/>
    </row>
    <row r="55" spans="1:6" x14ac:dyDescent="0.25">
      <c r="A55" s="7">
        <v>9</v>
      </c>
      <c r="B55" s="6" t="s">
        <v>66</v>
      </c>
      <c r="D55" s="19">
        <v>1</v>
      </c>
      <c r="E55" s="19">
        <f>D55*D7*12</f>
        <v>72786</v>
      </c>
      <c r="F55" s="21"/>
    </row>
    <row r="56" spans="1:6" x14ac:dyDescent="0.25">
      <c r="A56" s="8">
        <v>10</v>
      </c>
      <c r="B56" s="6" t="s">
        <v>27</v>
      </c>
      <c r="C56" s="24"/>
      <c r="D56" s="19">
        <f>SUM(D57:D60)</f>
        <v>0.18</v>
      </c>
      <c r="E56" s="19">
        <f>D56*D7*12</f>
        <v>13101.48</v>
      </c>
      <c r="F56" s="21"/>
    </row>
    <row r="57" spans="1:6" x14ac:dyDescent="0.25">
      <c r="A57" s="7"/>
      <c r="B57" s="4" t="s">
        <v>32</v>
      </c>
      <c r="C57" s="15" t="s">
        <v>28</v>
      </c>
      <c r="D57" s="9">
        <v>0.18</v>
      </c>
      <c r="E57" s="9"/>
      <c r="F57" s="18"/>
    </row>
    <row r="58" spans="1:6" x14ac:dyDescent="0.25">
      <c r="A58" s="7"/>
      <c r="B58" s="4" t="s">
        <v>33</v>
      </c>
      <c r="C58" s="15" t="s">
        <v>8</v>
      </c>
      <c r="D58" s="9">
        <v>0</v>
      </c>
      <c r="E58" s="9"/>
      <c r="F58" s="18"/>
    </row>
    <row r="59" spans="1:6" x14ac:dyDescent="0.25">
      <c r="A59" s="7"/>
      <c r="B59" s="4" t="s">
        <v>34</v>
      </c>
      <c r="C59" s="15" t="s">
        <v>8</v>
      </c>
      <c r="D59" s="9">
        <v>0</v>
      </c>
      <c r="E59" s="9"/>
      <c r="F59" s="18"/>
    </row>
    <row r="60" spans="1:6" x14ac:dyDescent="0.25">
      <c r="A60" s="7"/>
      <c r="B60" s="4" t="s">
        <v>35</v>
      </c>
      <c r="C60" s="15" t="s">
        <v>8</v>
      </c>
      <c r="D60" s="9">
        <v>0</v>
      </c>
      <c r="E60" s="9"/>
      <c r="F60" s="18"/>
    </row>
    <row r="61" spans="1:6" x14ac:dyDescent="0.25">
      <c r="A61" s="7">
        <v>11</v>
      </c>
      <c r="B61" s="16" t="s">
        <v>40</v>
      </c>
      <c r="C61" s="15"/>
      <c r="D61" s="19">
        <f>SUM(D62:D66)</f>
        <v>1.1700000000000002</v>
      </c>
      <c r="E61" s="19">
        <f>D61*D7*12</f>
        <v>85159.62000000001</v>
      </c>
      <c r="F61" s="21"/>
    </row>
    <row r="62" spans="1:6" x14ac:dyDescent="0.25">
      <c r="A62" s="7"/>
      <c r="B62" s="5" t="s">
        <v>67</v>
      </c>
      <c r="C62" s="15"/>
      <c r="D62" s="9">
        <v>0.56000000000000005</v>
      </c>
      <c r="E62" s="9"/>
      <c r="F62" s="22"/>
    </row>
    <row r="63" spans="1:6" x14ac:dyDescent="0.25">
      <c r="A63" s="7"/>
      <c r="B63" s="5" t="s">
        <v>13</v>
      </c>
      <c r="C63" s="15"/>
      <c r="D63" s="9">
        <v>0.34</v>
      </c>
      <c r="E63" s="9"/>
      <c r="F63" s="22"/>
    </row>
    <row r="64" spans="1:6" x14ac:dyDescent="0.25">
      <c r="A64" s="7"/>
      <c r="B64" s="5" t="s">
        <v>42</v>
      </c>
      <c r="C64" s="15"/>
      <c r="D64" s="9">
        <v>0.04</v>
      </c>
      <c r="E64" s="9"/>
      <c r="F64" s="22"/>
    </row>
    <row r="65" spans="1:6" x14ac:dyDescent="0.25">
      <c r="A65" s="7"/>
      <c r="B65" s="5" t="s">
        <v>69</v>
      </c>
      <c r="C65" s="15"/>
      <c r="D65" s="9">
        <v>0.18</v>
      </c>
      <c r="E65" s="9"/>
      <c r="F65" s="22"/>
    </row>
    <row r="66" spans="1:6" x14ac:dyDescent="0.25">
      <c r="A66" s="7"/>
      <c r="B66" s="5" t="s">
        <v>70</v>
      </c>
      <c r="C66" s="15"/>
      <c r="D66" s="9">
        <v>0.05</v>
      </c>
      <c r="E66" s="9"/>
      <c r="F66" s="22"/>
    </row>
    <row r="67" spans="1:6" x14ac:dyDescent="0.25">
      <c r="A67" s="7">
        <v>12</v>
      </c>
      <c r="B67" s="6" t="s">
        <v>55</v>
      </c>
      <c r="C67" s="8" t="s">
        <v>16</v>
      </c>
      <c r="D67" s="19">
        <v>4</v>
      </c>
      <c r="E67" s="19">
        <f>D67*D7*12</f>
        <v>291144</v>
      </c>
      <c r="F67" s="21"/>
    </row>
    <row r="68" spans="1:6" x14ac:dyDescent="0.25">
      <c r="A68" s="27"/>
      <c r="B68" s="28" t="s">
        <v>71</v>
      </c>
      <c r="C68" s="27"/>
      <c r="D68" s="29">
        <f>SUM(D13,D19,D24,D27,D31,D40,D46,D47,D55,D56,D61,D67)</f>
        <v>12.633984052757397</v>
      </c>
      <c r="E68" s="29">
        <f>D68*12*D7</f>
        <v>919577.16326399986</v>
      </c>
      <c r="F68" s="34"/>
    </row>
    <row r="69" spans="1:6" x14ac:dyDescent="0.25">
      <c r="A69" s="26">
        <v>13</v>
      </c>
      <c r="B69" s="12" t="s">
        <v>77</v>
      </c>
      <c r="C69" s="11"/>
      <c r="D69" s="13">
        <f>D68*1.08</f>
        <v>13.64470277697799</v>
      </c>
      <c r="E69" s="13">
        <f>D69*12*D7</f>
        <v>993143.33632511995</v>
      </c>
      <c r="F69" s="17"/>
    </row>
    <row r="70" spans="1:6" x14ac:dyDescent="0.25">
      <c r="A70" s="30"/>
      <c r="B70" s="28" t="s">
        <v>78</v>
      </c>
      <c r="C70" s="27"/>
      <c r="D70" s="29">
        <v>3.7</v>
      </c>
      <c r="E70" s="29">
        <f>D70*D7*12</f>
        <v>269308.2</v>
      </c>
      <c r="F70" s="17"/>
    </row>
    <row r="71" spans="1:6" x14ac:dyDescent="0.25">
      <c r="A71" s="31">
        <v>14</v>
      </c>
      <c r="B71" s="32" t="s">
        <v>79</v>
      </c>
      <c r="C71" s="35" t="s">
        <v>82</v>
      </c>
      <c r="D71" s="33">
        <f>D70*1.08</f>
        <v>3.9960000000000004</v>
      </c>
      <c r="E71" s="33">
        <f>D71*12*D7</f>
        <v>290852.85600000003</v>
      </c>
      <c r="F71" s="17"/>
    </row>
    <row r="73" spans="1:6" ht="19.5" customHeight="1" x14ac:dyDescent="0.25">
      <c r="B73" s="37" t="s">
        <v>81</v>
      </c>
      <c r="C73" s="37"/>
      <c r="D73" s="37"/>
    </row>
  </sheetData>
  <mergeCells count="16">
    <mergeCell ref="A2:E2"/>
    <mergeCell ref="A1:E1"/>
    <mergeCell ref="B73:D73"/>
    <mergeCell ref="D12:E12"/>
    <mergeCell ref="D8:E8"/>
    <mergeCell ref="D11:E11"/>
    <mergeCell ref="A3:E3"/>
    <mergeCell ref="A4:A6"/>
    <mergeCell ref="B4:B6"/>
    <mergeCell ref="C4:C6"/>
    <mergeCell ref="D4:E4"/>
    <mergeCell ref="D5:D6"/>
    <mergeCell ref="E5:E6"/>
    <mergeCell ref="D7:E7"/>
    <mergeCell ref="D9:E9"/>
    <mergeCell ref="D10:E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2021-08-11T04:37:31Z</cp:lastPrinted>
  <dcterms:created xsi:type="dcterms:W3CDTF">2018-03-15T04:22:08Z</dcterms:created>
  <dcterms:modified xsi:type="dcterms:W3CDTF">2023-02-09T09:29:17Z</dcterms:modified>
</cp:coreProperties>
</file>