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9 этажей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<sst xmlns="http://schemas.openxmlformats.org/spreadsheetml/2006/main" count="88" uniqueCount="77">
  <si>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</si>
  <si>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</si>
  <si>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</si>
  <si>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</si>
  <si>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</si>
  <si>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</si>
  <si>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</si>
  <si>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</si>
  <si>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2 раза в год</t>
  </si>
  <si>
    <t>- замеры сопротивления изоляции проводов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</si>
  <si>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</si>
  <si>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</si>
  <si>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</si>
  <si>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</si>
  <si>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очистка кровли от скопления снега и наледи</t>
  </si>
  <si>
    <t>- техническое обслуживание внутридомовых электросетей</t>
  </si>
  <si>
    <t>- устранение неисправностей электротехнических устройств</t>
  </si>
  <si>
    <t xml:space="preserve">по графику </t>
  </si>
  <si>
    <t>Обслуживание общедомовых приборов учета</t>
  </si>
  <si>
    <t>постоянно</t>
  </si>
  <si>
    <t>- прочистка вентиляционных каналов</t>
  </si>
  <si>
    <t>- устранение незначительных неисправностей в системах холодного</t>
  </si>
  <si>
    <t>водоснабжения и канализации, обеспечение их удовлетворительного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</si>
  <si>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</si>
  <si>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</si>
  <si>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</si>
  <si>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</si>
  <si>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</si>
  <si>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</si>
  <si>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</si>
  <si>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</si>
  <si>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</si>
  <si>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колличество квартир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</si>
  <si>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</si>
  <si>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</si>
  <si>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</si>
  <si>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</si>
  <si>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</si>
  <si>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</si>
  <si>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проверка и устранение незначительных неисправностей систем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</si>
  <si>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</si>
  <si>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</si>
  <si>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</si>
  <si>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</si>
  <si>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</si>
  <si>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</si>
  <si>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</si>
  <si>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</si>
  <si>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</si>
  <si>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</si>
  <si>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</si>
  <si>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 xml:space="preserve"> теплоснабжения (отопление, горячее водоснабжение)</t>
  </si>
  <si>
    <t>1 раз в месяц</t>
  </si>
  <si>
    <t>Аварийно-диспетчерское обслуживание</t>
  </si>
  <si>
    <t>Работы по обеспечению работы лифтов</t>
  </si>
  <si>
    <t>по договору</t>
  </si>
  <si>
    <t>Текущий ремонт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</si>
  <si>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</si>
  <si>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</si>
  <si>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</si>
  <si>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</si>
  <si>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</si>
  <si>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</si>
  <si>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Итого:</t>
  </si>
  <si>
    <t>1 раз в 10 дней</t>
  </si>
  <si>
    <t>- проверка на загазованность подвалов</t>
  </si>
  <si>
    <t>Директор ООО "Честная управляющая компания"</t>
  </si>
  <si>
    <t>________________</t>
  </si>
  <si>
    <t>Гуров И.Е.</t>
  </si>
  <si>
    <t>функционирования.</t>
  </si>
  <si>
    <t>- запуск системы отопления</t>
  </si>
  <si>
    <t>4500 р в месяц</t>
  </si>
  <si>
    <t>Итого по текущему ремонту с прибылю 8%:</t>
  </si>
  <si>
    <t>Итого по содержанию с прибылю 8%:</t>
  </si>
  <si>
    <t>«Смета на содержание и ремонт жилья дома №29 по ул. Свирская на 2021-2022 г.г.».</t>
  </si>
  <si>
    <t xml:space="preserve">  Утверждено общим собранием собственников МКД от 15.09.2021 года</t>
  </si>
  <si>
    <t xml:space="preserve">Приложение №1 к договору  управления МКД №ДС/29 от 17.05.2019 года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</si>
</sst>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3" borderId="10" xfId="42" applyNumberFormat="1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 indent="1"/>
    </xf>
    <xf numFmtId="0" fontId="40" fillId="33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49" fontId="40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40" fillId="33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9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horizontal="left" vertical="top" wrapText="1"/>
    </xf>
    <xf numFmtId="2" fontId="40" fillId="35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right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13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3" fillId="33" borderId="15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2" fontId="39" fillId="33" borderId="11" xfId="0" applyNumberFormat="1" applyFont="1" applyFill="1" applyBorder="1" applyAlignment="1">
      <alignment horizontal="center" vertical="top" wrapText="1"/>
    </xf>
    <xf numFmtId="2" fontId="39" fillId="33" borderId="16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1" fontId="39" fillId="33" borderId="11" xfId="0" applyNumberFormat="1" applyFont="1" applyFill="1" applyBorder="1" applyAlignment="1">
      <alignment horizontal="center" vertical="top" wrapText="1"/>
    </xf>
    <xf numFmtId="1" fontId="39" fillId="3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75" zoomScaleNormal="175" zoomScalePageLayoutView="0" workbookViewId="0" topLeftCell="A1">
      <selection activeCell="F7" sqref="F7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  <col min="6" max="6" width="39.140625" style="0" customWidth="1"/>
  </cols>
  <sheetData>
    <row r="1" spans="1:5" ht="29.25" customHeight="1">
      <c r="A1" s="36" t="s">
        <v>76</v>
      </c>
      <c r="B1" s="37"/>
      <c r="C1" s="37"/>
      <c r="D1" s="37"/>
      <c r="E1" s="37"/>
    </row>
    <row r="2" spans="1:5" ht="21.75" customHeight="1">
      <c r="A2" s="30"/>
      <c r="B2" s="39" t="s">
        <v>75</v>
      </c>
      <c r="C2" s="39"/>
      <c r="D2" s="39"/>
      <c r="E2" s="39"/>
    </row>
    <row r="3" ht="1.5" customHeight="1"/>
    <row r="4" spans="1:5" ht="17.25" customHeight="1">
      <c r="A4" s="38" t="s">
        <v>74</v>
      </c>
      <c r="B4" s="38"/>
      <c r="C4" s="38"/>
      <c r="D4" s="38"/>
      <c r="E4" s="38"/>
    </row>
    <row r="5" spans="1:6" ht="38.25" customHeight="1">
      <c r="A5" s="32" t="s">
        <v>0</v>
      </c>
      <c r="B5" s="31" t="s">
        <v>1</v>
      </c>
      <c r="C5" s="32" t="s">
        <v>2</v>
      </c>
      <c r="D5" s="33" t="s">
        <v>3</v>
      </c>
      <c r="E5" s="33"/>
      <c r="F5" s="16"/>
    </row>
    <row r="6" spans="1:6" ht="25.5" customHeight="1">
      <c r="A6" s="32"/>
      <c r="B6" s="31"/>
      <c r="C6" s="32"/>
      <c r="D6" s="33" t="s">
        <v>10</v>
      </c>
      <c r="E6" s="34" t="s">
        <v>4</v>
      </c>
      <c r="F6" s="16"/>
    </row>
    <row r="7" spans="1:6" ht="30.75" customHeight="1">
      <c r="A7" s="32"/>
      <c r="B7" s="31"/>
      <c r="C7" s="32"/>
      <c r="D7" s="33"/>
      <c r="E7" s="35"/>
      <c r="F7" s="16"/>
    </row>
    <row r="8" spans="1:6" ht="15">
      <c r="A8" s="1"/>
      <c r="B8" s="3" t="s">
        <v>5</v>
      </c>
      <c r="C8" s="1"/>
      <c r="D8" s="40">
        <f>D9+D10</f>
        <v>2492.43</v>
      </c>
      <c r="E8" s="41"/>
      <c r="F8" s="16"/>
    </row>
    <row r="9" spans="1:6" ht="15">
      <c r="A9" s="1"/>
      <c r="B9" s="3" t="s">
        <v>29</v>
      </c>
      <c r="C9" s="1"/>
      <c r="D9" s="40">
        <v>2492.43</v>
      </c>
      <c r="E9" s="41"/>
      <c r="F9" s="16"/>
    </row>
    <row r="10" spans="1:6" ht="15">
      <c r="A10" s="1"/>
      <c r="B10" s="3" t="s">
        <v>30</v>
      </c>
      <c r="C10" s="1"/>
      <c r="D10" s="40">
        <v>0</v>
      </c>
      <c r="E10" s="41"/>
      <c r="F10" s="16"/>
    </row>
    <row r="11" spans="1:6" ht="15">
      <c r="A11" s="1"/>
      <c r="B11" s="3" t="s">
        <v>31</v>
      </c>
      <c r="C11" s="1"/>
      <c r="D11" s="40">
        <v>347</v>
      </c>
      <c r="E11" s="41"/>
      <c r="F11" s="16"/>
    </row>
    <row r="12" spans="1:6" ht="15">
      <c r="A12" s="1"/>
      <c r="B12" s="3" t="s">
        <v>32</v>
      </c>
      <c r="C12" s="1"/>
      <c r="D12" s="43">
        <v>36</v>
      </c>
      <c r="E12" s="44"/>
      <c r="F12" s="16"/>
    </row>
    <row r="13" spans="1:6" ht="15">
      <c r="A13" s="1"/>
      <c r="B13" s="3" t="s">
        <v>28</v>
      </c>
      <c r="C13" s="1"/>
      <c r="D13" s="43">
        <v>50</v>
      </c>
      <c r="E13" s="44"/>
      <c r="F13" s="16"/>
    </row>
    <row r="14" spans="1:6" ht="15">
      <c r="A14" s="7">
        <v>1</v>
      </c>
      <c r="B14" s="5" t="s">
        <v>49</v>
      </c>
      <c r="C14" s="1"/>
      <c r="D14" s="17">
        <f>SUM(D15:D16)</f>
        <v>0.16</v>
      </c>
      <c r="E14" s="17">
        <f>D14*D8*12</f>
        <v>4785.4655999999995</v>
      </c>
      <c r="F14" s="18"/>
    </row>
    <row r="15" spans="1:6" ht="15" customHeight="1">
      <c r="A15" s="1"/>
      <c r="B15" s="3" t="s">
        <v>7</v>
      </c>
      <c r="C15" s="13" t="s">
        <v>52</v>
      </c>
      <c r="D15" s="8">
        <v>0.04</v>
      </c>
      <c r="E15" s="8"/>
      <c r="F15" s="16"/>
    </row>
    <row r="16" spans="1:6" ht="15" customHeight="1">
      <c r="A16" s="1"/>
      <c r="B16" s="3" t="s">
        <v>65</v>
      </c>
      <c r="C16" s="2" t="s">
        <v>64</v>
      </c>
      <c r="D16" s="8">
        <v>0.12</v>
      </c>
      <c r="E16" s="8"/>
      <c r="F16" s="16"/>
    </row>
    <row r="17" spans="1:6" ht="15">
      <c r="A17" s="7">
        <v>2</v>
      </c>
      <c r="B17" s="5" t="s">
        <v>50</v>
      </c>
      <c r="C17" s="2"/>
      <c r="D17" s="17">
        <f>SUM(D18:D18)</f>
        <v>0.2</v>
      </c>
      <c r="E17" s="17">
        <f>D17*D8*12</f>
        <v>5981.832</v>
      </c>
      <c r="F17" s="18"/>
    </row>
    <row r="18" spans="1:6" ht="15">
      <c r="A18" s="1"/>
      <c r="B18" s="3" t="s">
        <v>14</v>
      </c>
      <c r="C18" s="2" t="s">
        <v>6</v>
      </c>
      <c r="D18" s="8">
        <v>0.2</v>
      </c>
      <c r="E18" s="8"/>
      <c r="F18" s="16"/>
    </row>
    <row r="19" spans="1:6" ht="15">
      <c r="A19" s="7">
        <v>3</v>
      </c>
      <c r="B19" s="5" t="s">
        <v>44</v>
      </c>
      <c r="C19" s="2"/>
      <c r="D19" s="17">
        <f>SUM(D20,D21)</f>
        <v>0.3</v>
      </c>
      <c r="E19" s="17">
        <f>D19*D8*12</f>
        <v>8972.748</v>
      </c>
      <c r="F19" s="18"/>
    </row>
    <row r="20" spans="1:6" ht="15">
      <c r="A20" s="1"/>
      <c r="B20" s="3" t="s">
        <v>12</v>
      </c>
      <c r="C20" s="2" t="s">
        <v>13</v>
      </c>
      <c r="D20" s="8">
        <v>0.24</v>
      </c>
      <c r="E20" s="8"/>
      <c r="F20" s="19"/>
    </row>
    <row r="21" spans="1:6" ht="15">
      <c r="A21" s="1"/>
      <c r="B21" s="3" t="s">
        <v>20</v>
      </c>
      <c r="C21" s="2" t="s">
        <v>6</v>
      </c>
      <c r="D21" s="8">
        <v>0.06</v>
      </c>
      <c r="E21" s="8"/>
      <c r="F21" s="19"/>
    </row>
    <row r="22" spans="1:6" ht="15">
      <c r="A22" s="7">
        <v>4</v>
      </c>
      <c r="B22" s="5" t="s">
        <v>45</v>
      </c>
      <c r="C22" s="2"/>
      <c r="D22" s="17">
        <f>D25+D26</f>
        <v>0.8</v>
      </c>
      <c r="E22" s="17">
        <f>D22*D8*12</f>
        <v>23927.328</v>
      </c>
      <c r="F22" s="18"/>
    </row>
    <row r="23" spans="1:6" ht="16.5" customHeight="1">
      <c r="A23" s="1"/>
      <c r="B23" s="3" t="s">
        <v>21</v>
      </c>
      <c r="C23" s="2"/>
      <c r="D23" s="22"/>
      <c r="E23" s="22"/>
      <c r="F23" s="16"/>
    </row>
    <row r="24" spans="1:6" ht="17.25" customHeight="1">
      <c r="A24" s="1"/>
      <c r="B24" s="3" t="s">
        <v>22</v>
      </c>
      <c r="C24" s="2"/>
      <c r="D24" s="22"/>
      <c r="E24" s="22"/>
      <c r="F24" s="16"/>
    </row>
    <row r="25" spans="1:6" ht="16.5" customHeight="1">
      <c r="A25" s="1"/>
      <c r="B25" s="3" t="s">
        <v>69</v>
      </c>
      <c r="C25" s="2" t="s">
        <v>6</v>
      </c>
      <c r="D25" s="22">
        <v>0.6</v>
      </c>
      <c r="E25" s="22"/>
      <c r="F25" s="16"/>
    </row>
    <row r="26" spans="1:6" ht="15">
      <c r="A26" s="1"/>
      <c r="B26" s="3" t="s">
        <v>23</v>
      </c>
      <c r="C26" s="2" t="s">
        <v>6</v>
      </c>
      <c r="D26" s="22">
        <v>0.2</v>
      </c>
      <c r="E26" s="22"/>
      <c r="F26" s="16"/>
    </row>
    <row r="27" spans="1:6" ht="14.25" customHeight="1">
      <c r="A27" s="7">
        <v>5</v>
      </c>
      <c r="B27" s="5" t="s">
        <v>48</v>
      </c>
      <c r="C27" s="9"/>
      <c r="D27" s="17">
        <f>SUM(D28:D32)</f>
        <v>0.7999999999999999</v>
      </c>
      <c r="E27" s="17">
        <f>D27*D8*12</f>
        <v>23927.327999999998</v>
      </c>
      <c r="F27" s="18"/>
    </row>
    <row r="28" spans="1:6" ht="15">
      <c r="A28" s="1"/>
      <c r="B28" s="3" t="s">
        <v>39</v>
      </c>
      <c r="D28" s="22"/>
      <c r="E28" s="22"/>
      <c r="F28" s="16"/>
    </row>
    <row r="29" spans="1:6" ht="15">
      <c r="A29" s="1"/>
      <c r="B29" s="3" t="s">
        <v>51</v>
      </c>
      <c r="C29" s="13" t="s">
        <v>6</v>
      </c>
      <c r="D29" s="22">
        <v>0.4</v>
      </c>
      <c r="E29" s="22"/>
      <c r="F29" s="16"/>
    </row>
    <row r="30" spans="1:6" ht="15.75" customHeight="1">
      <c r="A30" s="1"/>
      <c r="B30" s="3" t="s">
        <v>40</v>
      </c>
      <c r="C30" s="2"/>
      <c r="D30" s="22"/>
      <c r="E30" s="22"/>
      <c r="F30" s="16"/>
    </row>
    <row r="31" spans="1:6" ht="15">
      <c r="A31" s="1"/>
      <c r="B31" s="3" t="s">
        <v>41</v>
      </c>
      <c r="C31" s="13" t="s">
        <v>42</v>
      </c>
      <c r="D31" s="22">
        <v>0.3</v>
      </c>
      <c r="E31" s="22"/>
      <c r="F31" s="16"/>
    </row>
    <row r="32" spans="1:6" ht="15">
      <c r="A32" s="1"/>
      <c r="B32" s="3" t="s">
        <v>70</v>
      </c>
      <c r="C32" s="13" t="s">
        <v>42</v>
      </c>
      <c r="D32" s="22">
        <v>0.1</v>
      </c>
      <c r="E32" s="22"/>
      <c r="F32" s="16"/>
    </row>
    <row r="33" spans="1:6" ht="15">
      <c r="A33" s="7">
        <v>6</v>
      </c>
      <c r="B33" s="5" t="s">
        <v>46</v>
      </c>
      <c r="C33" s="13"/>
      <c r="D33" s="17">
        <f>D34+D35+D36</f>
        <v>0.21000000000000002</v>
      </c>
      <c r="E33" s="17">
        <f>D33*D8*12</f>
        <v>6280.9236</v>
      </c>
      <c r="F33" s="18"/>
    </row>
    <row r="34" spans="1:6" ht="15">
      <c r="A34" s="1"/>
      <c r="B34" s="3" t="s">
        <v>9</v>
      </c>
      <c r="C34" s="2" t="s">
        <v>17</v>
      </c>
      <c r="D34" s="8">
        <v>0.1</v>
      </c>
      <c r="E34" s="8"/>
      <c r="F34" s="16"/>
    </row>
    <row r="35" spans="1:6" ht="15">
      <c r="A35" s="1"/>
      <c r="B35" s="3" t="s">
        <v>15</v>
      </c>
      <c r="C35" s="2" t="s">
        <v>17</v>
      </c>
      <c r="D35" s="8">
        <v>0.06</v>
      </c>
      <c r="E35" s="8"/>
      <c r="F35" s="16"/>
    </row>
    <row r="36" spans="1:6" ht="15">
      <c r="A36" s="1"/>
      <c r="B36" s="3" t="s">
        <v>16</v>
      </c>
      <c r="C36" s="13" t="s">
        <v>6</v>
      </c>
      <c r="D36" s="8">
        <v>0.05</v>
      </c>
      <c r="E36" s="8"/>
      <c r="F36" s="16"/>
    </row>
    <row r="37" spans="1:6" ht="15">
      <c r="A37" s="7">
        <v>7</v>
      </c>
      <c r="B37" s="5" t="s">
        <v>47</v>
      </c>
      <c r="C37" s="13"/>
      <c r="D37" s="28">
        <v>0.15</v>
      </c>
      <c r="E37" s="28">
        <f>D37*D8*12</f>
        <v>4486.374</v>
      </c>
      <c r="F37" s="18"/>
    </row>
    <row r="38" spans="1:6" ht="15">
      <c r="A38" s="7">
        <v>8</v>
      </c>
      <c r="B38" s="5" t="s">
        <v>36</v>
      </c>
      <c r="C38" s="1"/>
      <c r="D38" s="28">
        <f>SUM(D39:D43)</f>
        <v>2.11</v>
      </c>
      <c r="E38" s="28">
        <f>D38*D8*12</f>
        <v>63108.3276</v>
      </c>
      <c r="F38" s="18"/>
    </row>
    <row r="39" spans="1:6" ht="15">
      <c r="A39" s="1"/>
      <c r="B39" s="3" t="s">
        <v>33</v>
      </c>
      <c r="C39" s="13" t="s">
        <v>71</v>
      </c>
      <c r="D39" s="22">
        <v>1.9</v>
      </c>
      <c r="E39" s="22">
        <f>D39*12*D8</f>
        <v>56827.40399999999</v>
      </c>
      <c r="F39" s="16"/>
    </row>
    <row r="40" spans="1:6" ht="15">
      <c r="A40" s="1"/>
      <c r="B40" s="20" t="s">
        <v>35</v>
      </c>
      <c r="C40" s="13"/>
      <c r="D40" s="22">
        <v>0.06</v>
      </c>
      <c r="E40" s="22"/>
      <c r="F40" s="16"/>
    </row>
    <row r="41" spans="1:6" ht="13.5" customHeight="1">
      <c r="A41" s="1"/>
      <c r="B41" s="3" t="s">
        <v>37</v>
      </c>
      <c r="C41" s="13"/>
      <c r="D41" s="22">
        <v>0.03</v>
      </c>
      <c r="E41" s="22"/>
      <c r="F41" s="16"/>
    </row>
    <row r="42" spans="1:6" ht="15">
      <c r="A42" s="1"/>
      <c r="B42" s="3" t="s">
        <v>34</v>
      </c>
      <c r="C42" s="13" t="s">
        <v>6</v>
      </c>
      <c r="D42" s="22">
        <v>0.02</v>
      </c>
      <c r="E42" s="22"/>
      <c r="F42" s="16"/>
    </row>
    <row r="43" spans="1:6" ht="15">
      <c r="A43" s="1"/>
      <c r="B43" s="3" t="s">
        <v>38</v>
      </c>
      <c r="C43" s="13" t="s">
        <v>8</v>
      </c>
      <c r="D43" s="22">
        <v>0.1</v>
      </c>
      <c r="E43" s="22"/>
      <c r="F43" s="16"/>
    </row>
    <row r="44" spans="1:6" ht="15">
      <c r="A44" s="7">
        <v>9</v>
      </c>
      <c r="B44" s="5" t="s">
        <v>53</v>
      </c>
      <c r="C44" s="21"/>
      <c r="D44" s="17">
        <v>1</v>
      </c>
      <c r="E44" s="17">
        <f>D44*D8*12</f>
        <v>29909.159999999996</v>
      </c>
      <c r="F44" s="18"/>
    </row>
    <row r="45" spans="1:6" ht="15">
      <c r="A45" s="7">
        <v>10</v>
      </c>
      <c r="B45" s="5" t="s">
        <v>18</v>
      </c>
      <c r="C45" s="21"/>
      <c r="D45" s="17">
        <f>SUM(D46:D49)</f>
        <v>0.45</v>
      </c>
      <c r="E45" s="17">
        <f>D45*D8*12</f>
        <v>13459.122</v>
      </c>
      <c r="F45" s="18"/>
    </row>
    <row r="46" spans="1:6" ht="15">
      <c r="A46" s="6"/>
      <c r="B46" s="3" t="s">
        <v>24</v>
      </c>
      <c r="C46" s="13" t="s">
        <v>19</v>
      </c>
      <c r="D46" s="8">
        <v>0.45</v>
      </c>
      <c r="E46" s="8"/>
      <c r="F46" s="16"/>
    </row>
    <row r="47" spans="1:6" ht="15">
      <c r="A47" s="6"/>
      <c r="B47" s="3" t="s">
        <v>25</v>
      </c>
      <c r="C47" s="13" t="s">
        <v>6</v>
      </c>
      <c r="D47" s="8">
        <v>0</v>
      </c>
      <c r="E47" s="8"/>
      <c r="F47" s="16"/>
    </row>
    <row r="48" spans="1:6" ht="15">
      <c r="A48" s="6"/>
      <c r="B48" s="3" t="s">
        <v>26</v>
      </c>
      <c r="C48" s="13" t="s">
        <v>6</v>
      </c>
      <c r="D48" s="8">
        <v>0</v>
      </c>
      <c r="E48" s="8"/>
      <c r="F48" s="16"/>
    </row>
    <row r="49" spans="1:6" ht="15">
      <c r="A49" s="6"/>
      <c r="B49" s="3" t="s">
        <v>27</v>
      </c>
      <c r="C49" s="13" t="s">
        <v>6</v>
      </c>
      <c r="D49" s="8">
        <v>0</v>
      </c>
      <c r="E49" s="8"/>
      <c r="F49" s="16"/>
    </row>
    <row r="50" spans="1:6" ht="15">
      <c r="A50" s="7">
        <v>11</v>
      </c>
      <c r="B50" s="5" t="s">
        <v>54</v>
      </c>
      <c r="C50" s="7" t="s">
        <v>55</v>
      </c>
      <c r="D50" s="17">
        <v>2.46</v>
      </c>
      <c r="E50" s="17">
        <f>D50*D8*12</f>
        <v>73576.5336</v>
      </c>
      <c r="F50" s="18"/>
    </row>
    <row r="51" spans="1:6" ht="15">
      <c r="A51" s="7">
        <v>12</v>
      </c>
      <c r="B51" s="14" t="s">
        <v>57</v>
      </c>
      <c r="C51" s="13"/>
      <c r="D51" s="17">
        <f>SUM(D52:D56)</f>
        <v>1.5200000000000002</v>
      </c>
      <c r="E51" s="17">
        <f>D51*D8*12</f>
        <v>45461.923200000005</v>
      </c>
      <c r="F51" s="18"/>
    </row>
    <row r="52" spans="1:6" ht="15">
      <c r="A52" s="7"/>
      <c r="B52" s="4" t="s">
        <v>59</v>
      </c>
      <c r="C52" s="13"/>
      <c r="D52" s="8">
        <v>0.96</v>
      </c>
      <c r="E52" s="8"/>
      <c r="F52" s="19"/>
    </row>
    <row r="53" spans="1:6" ht="15">
      <c r="A53" s="7"/>
      <c r="B53" s="4" t="s">
        <v>60</v>
      </c>
      <c r="C53" s="13"/>
      <c r="D53" s="8">
        <v>0.31</v>
      </c>
      <c r="E53" s="8"/>
      <c r="F53" s="19"/>
    </row>
    <row r="54" spans="1:6" ht="15">
      <c r="A54" s="7"/>
      <c r="B54" s="4" t="s">
        <v>58</v>
      </c>
      <c r="C54" s="13"/>
      <c r="D54" s="8">
        <v>0.06</v>
      </c>
      <c r="E54" s="8"/>
      <c r="F54" s="16"/>
    </row>
    <row r="55" spans="1:6" ht="15">
      <c r="A55" s="7"/>
      <c r="B55" s="4" t="s">
        <v>61</v>
      </c>
      <c r="C55" s="13"/>
      <c r="D55" s="8">
        <v>0.14</v>
      </c>
      <c r="E55" s="8"/>
      <c r="F55" s="16"/>
    </row>
    <row r="56" spans="1:6" ht="15">
      <c r="A56" s="7"/>
      <c r="B56" s="4" t="s">
        <v>62</v>
      </c>
      <c r="C56" s="13"/>
      <c r="D56" s="8">
        <v>0.05</v>
      </c>
      <c r="E56" s="8"/>
      <c r="F56" s="16"/>
    </row>
    <row r="57" spans="1:6" ht="15">
      <c r="A57" s="7">
        <v>13</v>
      </c>
      <c r="B57" s="5" t="s">
        <v>43</v>
      </c>
      <c r="C57" s="7" t="s">
        <v>11</v>
      </c>
      <c r="D57" s="17">
        <v>3.9</v>
      </c>
      <c r="E57" s="17">
        <f>D57*D8*12</f>
        <v>116645.72399999999</v>
      </c>
      <c r="F57" s="18"/>
    </row>
    <row r="58" spans="1:6" ht="15">
      <c r="A58" s="24"/>
      <c r="B58" s="25" t="s">
        <v>63</v>
      </c>
      <c r="C58" s="24"/>
      <c r="D58" s="26">
        <f>SUM(D14,D17,D19,D22,D27,D33,D37,D38,D44,D45,D50,D51,D57)</f>
        <v>14.06</v>
      </c>
      <c r="E58" s="26"/>
      <c r="F58" s="15"/>
    </row>
    <row r="59" spans="1:5" ht="15">
      <c r="A59" s="23">
        <v>14</v>
      </c>
      <c r="B59" s="11" t="s">
        <v>73</v>
      </c>
      <c r="C59" s="10"/>
      <c r="D59" s="12">
        <v>15.18</v>
      </c>
      <c r="E59" s="12">
        <f>D59*D8*12</f>
        <v>454021.0488</v>
      </c>
    </row>
    <row r="60" spans="1:6" ht="15">
      <c r="A60" s="27"/>
      <c r="B60" s="25" t="s">
        <v>56</v>
      </c>
      <c r="C60" s="24"/>
      <c r="D60" s="26">
        <v>1.69</v>
      </c>
      <c r="E60" s="26"/>
      <c r="F60" s="15"/>
    </row>
    <row r="61" spans="1:5" ht="15">
      <c r="A61" s="23">
        <v>15</v>
      </c>
      <c r="B61" s="11" t="s">
        <v>72</v>
      </c>
      <c r="C61" s="10"/>
      <c r="D61" s="12">
        <v>1.83</v>
      </c>
      <c r="E61" s="12">
        <f>D61*12*D8</f>
        <v>54733.7628</v>
      </c>
    </row>
    <row r="64" spans="2:5" ht="15.75">
      <c r="B64" s="29" t="s">
        <v>66</v>
      </c>
      <c r="C64" s="29" t="s">
        <v>67</v>
      </c>
      <c r="D64" s="42" t="s">
        <v>68</v>
      </c>
      <c r="E64" s="42"/>
    </row>
  </sheetData>
  <sheetProtection/>
  <mergeCells count="16">
    <mergeCell ref="D8:E8"/>
    <mergeCell ref="D9:E9"/>
    <mergeCell ref="D64:E64"/>
    <mergeCell ref="D10:E10"/>
    <mergeCell ref="D11:E11"/>
    <mergeCell ref="D12:E12"/>
    <mergeCell ref="D13:E13"/>
    <mergeCell ref="B5:B7"/>
    <mergeCell ref="C5:C7"/>
    <mergeCell ref="D5:E5"/>
    <mergeCell ref="D6:D7"/>
    <mergeCell ref="E6:E7"/>
    <mergeCell ref="A1:E1"/>
    <mergeCell ref="A4:E4"/>
    <mergeCell ref="A5:A7"/>
    <mergeCell ref="B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2020-03-13T14:23:20Z</cp:lastPrinted>
  <dcterms:created xsi:type="dcterms:W3CDTF">2018-03-15T04:22:08Z</dcterms:created>
  <dcterms:modified xsi:type="dcterms:W3CDTF">2023-02-10T12:31:11Z</dcterms:modified>
  <cp:category/>
  <cp:version/>
  <cp:contentType/>
  <cp:contentStatus/>
</cp:coreProperties>
</file>