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Содержание" sheetId="1" r:id="rId1"/>
  </sheets>
  <calcPr calcId="144525" refMode="R1C1"/>
</workbook>
</file>

<file path=xl/calcChain.xml><?xml version="1.0" encoding="utf-8"?>
<calcChain xmlns="http://schemas.openxmlformats.org/spreadsheetml/2006/main">
  <c r="E66" i="1" l="1"/>
  <c r="D37" i="1" l="1"/>
  <c r="D42" i="1"/>
  <c r="D69" i="1" l="1"/>
  <c r="E68" i="1"/>
  <c r="E67" i="1" l="1"/>
  <c r="E69" i="1" l="1"/>
  <c r="D70" i="1"/>
  <c r="D57" i="1" l="1"/>
  <c r="D30" i="1"/>
  <c r="D26" i="1"/>
  <c r="D18" i="1"/>
  <c r="D14" i="1"/>
  <c r="E70" i="1" l="1"/>
  <c r="D45" i="1" l="1"/>
  <c r="D53" i="1"/>
  <c r="D23" i="1"/>
  <c r="D64" i="1" l="1"/>
  <c r="D65" i="1" s="1"/>
  <c r="E65" i="1" s="1"/>
  <c r="E63" i="1"/>
  <c r="E53" i="1"/>
  <c r="E56" i="1"/>
  <c r="E57" i="1"/>
  <c r="E45" i="1"/>
  <c r="E42" i="1"/>
  <c r="E37" i="1"/>
  <c r="E30" i="1"/>
  <c r="E26" i="1"/>
  <c r="E23" i="1"/>
  <c r="E18" i="1"/>
  <c r="E14" i="1" l="1"/>
</calcChain>
</file>

<file path=xl/sharedStrings.xml><?xml version="1.0" encoding="utf-8"?>
<sst xmlns="http://schemas.openxmlformats.org/spreadsheetml/2006/main" count="100" uniqueCount="81">
  <si>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</si>
  <si>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</si>
  <si>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</si>
  <si>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</si>
  <si>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</si>
  <si>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</si>
  <si>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</si>
  <si>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</si>
  <si>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</si>
  <si>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</si>
  <si>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круглосуточно</t>
  </si>
  <si>
    <t>услуги паспортной службы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</si>
  <si>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</si>
  <si>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</si>
  <si>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</si>
  <si>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</si>
  <si>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</si>
  <si>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</si>
  <si>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</si>
  <si>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</si>
  <si>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</si>
  <si>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>- устранение неисправностей электротехнических устройств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</si>
  <si>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</si>
  <si>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</si>
  <si>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</si>
  <si>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</si>
  <si>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</si>
  <si>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</si>
  <si>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</si>
  <si>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</si>
  <si>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</si>
  <si>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</si>
  <si>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</si>
  <si>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аварийно-диспетчерского обслуживания</t>
  </si>
  <si>
    <t>оплата дополнительных работ аварийной службы</t>
  </si>
  <si>
    <t>Начисление и сбор платежей за ЖКУ</t>
  </si>
  <si>
    <t>колличество квартир</t>
  </si>
  <si>
    <t>платежный документ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</si>
  <si>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</si>
  <si>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</si>
  <si>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</si>
  <si>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</si>
  <si>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</si>
  <si>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</si>
  <si>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</si>
  <si>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</si>
  <si>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</si>
  <si>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</si>
  <si>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</si>
  <si>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</si>
  <si>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</si>
  <si>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</si>
  <si>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</si>
  <si>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</si>
  <si>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</si>
  <si>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</si>
  <si>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</si>
  <si>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>Аварийно-диспетчерское обслуживание</t>
  </si>
  <si>
    <t>сбор и начисление "РИЦ-Димитровград" 3%</t>
  </si>
  <si>
    <t>Итого</t>
  </si>
  <si>
    <t>- проверка подвалов на загазованность</t>
  </si>
  <si>
    <t>1 раз в 10 дней</t>
  </si>
  <si>
    <t>- мелкие ремонтные работы</t>
  </si>
  <si>
    <t>- ремонт системы ХВС</t>
  </si>
  <si>
    <t>- ремонт системы водоотведения</t>
  </si>
  <si>
    <t>- ремонт системы ГВС</t>
  </si>
  <si>
    <t>- ремонт системы отопления</t>
  </si>
  <si>
    <t xml:space="preserve"> воздуха из системы отопления и ГВС</t>
  </si>
  <si>
    <t>ежемесячно 5000 р</t>
  </si>
  <si>
    <t>Итого тариф на содержание с прибылью 5%:</t>
  </si>
  <si>
    <t>Итого тариф на текущий ремонт с прибылью 5%:</t>
  </si>
  <si>
    <t>АДС</t>
  </si>
  <si>
    <t>ГИС ЖКХ</t>
  </si>
  <si>
    <t>Опрессовка и обслуживание систем ВДГО</t>
  </si>
  <si>
    <t>Диагностика системы ВДГО</t>
  </si>
  <si>
    <t>Ремонт подъезда №1</t>
  </si>
  <si>
    <t>Замена пластиковых окон</t>
  </si>
  <si>
    <t>Изоляция труб отопления</t>
  </si>
  <si>
    <t>Смета на содержание и текущий ремонт дома №34 улица Восточная на 2021-2022 г.г.</t>
  </si>
  <si>
    <t>Приложение №1 к договору управления МКД № ДВ/34 от 01.08.2018</t>
  </si>
  <si>
    <t xml:space="preserve">Утверждено общим собранием собственников МКД от 31.03.2021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</si>
</sst>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2" borderId="6" xfId="0" applyNumberFormat="1" applyFont="1" applyFill="1" applyBorder="1" applyAlignment="1">
      <alignment horizontal="left" vertical="top" wrapText="1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0" xfId="0" applyFill="1"/>
    <xf numFmtId="2" fontId="1" fillId="4" borderId="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70" zoomScale="175" zoomScaleNormal="175" workbookViewId="0">
      <selection activeCell="B75" sqref="B75:D75"/>
    </sheetView>
  </sheetViews>
  <sheetFormatPr defaultRowHeight="15" x14ac:dyDescent="0.25"/>
  <cols>
    <col min="1" max="1" width="4.42578125" customWidth="1"/>
    <col min="2" max="2" width="55.7109375" customWidth="1"/>
    <col min="3" max="3" width="17.140625" customWidth="1"/>
    <col min="4" max="4" width="9.7109375" customWidth="1"/>
    <col min="5" max="5" width="11.7109375" customWidth="1"/>
    <col min="6" max="6" width="39.140625" customWidth="1"/>
  </cols>
  <sheetData>
    <row r="1" spans="1:6" ht="17.25" customHeight="1" x14ac:dyDescent="0.25">
      <c r="A1" s="39"/>
      <c r="B1" s="39"/>
      <c r="C1" s="39"/>
      <c r="D1" s="39"/>
      <c r="E1" s="39"/>
    </row>
    <row r="2" spans="1:6" ht="15.75" customHeight="1" x14ac:dyDescent="0.25">
      <c r="A2" s="39" t="s">
        <v>79</v>
      </c>
      <c r="B2" s="39"/>
      <c r="C2" s="39"/>
      <c r="D2" s="39"/>
      <c r="E2" s="39"/>
    </row>
    <row r="3" spans="1:6" ht="15.75" customHeight="1" x14ac:dyDescent="0.25">
      <c r="A3" s="38"/>
      <c r="B3" s="52" t="s">
        <v>80</v>
      </c>
      <c r="C3" s="52"/>
      <c r="D3" s="52"/>
      <c r="E3" s="52"/>
    </row>
    <row r="4" spans="1:6" ht="27" customHeight="1" x14ac:dyDescent="0.25">
      <c r="A4" s="44" t="s">
        <v>78</v>
      </c>
      <c r="B4" s="44"/>
      <c r="C4" s="44"/>
      <c r="D4" s="44"/>
      <c r="E4" s="44"/>
    </row>
    <row r="5" spans="1:6" ht="38.25" customHeight="1" x14ac:dyDescent="0.25">
      <c r="A5" s="45" t="s">
        <v>0</v>
      </c>
      <c r="B5" s="46" t="s">
        <v>1</v>
      </c>
      <c r="C5" s="45" t="s">
        <v>2</v>
      </c>
      <c r="D5" s="47" t="s">
        <v>3</v>
      </c>
      <c r="E5" s="48"/>
      <c r="F5" s="18"/>
    </row>
    <row r="6" spans="1:6" ht="25.5" customHeight="1" x14ac:dyDescent="0.25">
      <c r="A6" s="45"/>
      <c r="B6" s="46"/>
      <c r="C6" s="45"/>
      <c r="D6" s="49" t="s">
        <v>12</v>
      </c>
      <c r="E6" s="50" t="s">
        <v>4</v>
      </c>
      <c r="F6" s="18"/>
    </row>
    <row r="7" spans="1:6" ht="30.75" customHeight="1" x14ac:dyDescent="0.25">
      <c r="A7" s="45"/>
      <c r="B7" s="46"/>
      <c r="C7" s="45"/>
      <c r="D7" s="49"/>
      <c r="E7" s="51"/>
      <c r="F7" s="18"/>
    </row>
    <row r="8" spans="1:6" x14ac:dyDescent="0.25">
      <c r="A8" s="1"/>
      <c r="B8" s="4" t="s">
        <v>5</v>
      </c>
      <c r="C8" s="1"/>
      <c r="D8" s="42">
        <v>2091.83</v>
      </c>
      <c r="E8" s="43"/>
      <c r="F8" s="18"/>
    </row>
    <row r="9" spans="1:6" x14ac:dyDescent="0.25">
      <c r="A9" s="1"/>
      <c r="B9" s="4" t="s">
        <v>30</v>
      </c>
      <c r="C9" s="1"/>
      <c r="D9" s="42">
        <v>2091.83</v>
      </c>
      <c r="E9" s="43"/>
      <c r="F9" s="18"/>
    </row>
    <row r="10" spans="1:6" x14ac:dyDescent="0.25">
      <c r="A10" s="1"/>
      <c r="B10" s="4" t="s">
        <v>31</v>
      </c>
      <c r="C10" s="1"/>
      <c r="D10" s="42">
        <v>0</v>
      </c>
      <c r="E10" s="43"/>
      <c r="F10" s="18"/>
    </row>
    <row r="11" spans="1:6" x14ac:dyDescent="0.25">
      <c r="A11" s="1"/>
      <c r="B11" s="4" t="s">
        <v>32</v>
      </c>
      <c r="C11" s="1"/>
      <c r="D11" s="42">
        <v>449</v>
      </c>
      <c r="E11" s="43"/>
      <c r="F11" s="18"/>
    </row>
    <row r="12" spans="1:6" x14ac:dyDescent="0.25">
      <c r="A12" s="1"/>
      <c r="B12" s="4" t="s">
        <v>36</v>
      </c>
      <c r="C12" s="1"/>
      <c r="D12" s="40">
        <v>40</v>
      </c>
      <c r="E12" s="41"/>
      <c r="F12" s="18"/>
    </row>
    <row r="13" spans="1:6" x14ac:dyDescent="0.25">
      <c r="A13" s="1"/>
      <c r="B13" s="4" t="s">
        <v>29</v>
      </c>
      <c r="C13" s="1"/>
      <c r="D13" s="40">
        <v>80</v>
      </c>
      <c r="E13" s="41"/>
      <c r="F13" s="18"/>
    </row>
    <row r="14" spans="1:6" x14ac:dyDescent="0.25">
      <c r="A14" s="8">
        <v>1</v>
      </c>
      <c r="B14" s="6" t="s">
        <v>54</v>
      </c>
      <c r="C14" s="1"/>
      <c r="D14" s="19">
        <f>SUM(D15:D17)</f>
        <v>0.41</v>
      </c>
      <c r="E14" s="19">
        <f>D14*D8*12</f>
        <v>10291.803599999999</v>
      </c>
      <c r="F14" s="21"/>
    </row>
    <row r="15" spans="1:6" x14ac:dyDescent="0.25">
      <c r="A15" s="1"/>
      <c r="B15" s="4" t="s">
        <v>62</v>
      </c>
      <c r="C15" s="3" t="s">
        <v>6</v>
      </c>
      <c r="D15" s="9">
        <v>0.05</v>
      </c>
      <c r="E15" s="9"/>
      <c r="F15" s="18"/>
    </row>
    <row r="16" spans="1:6" x14ac:dyDescent="0.25">
      <c r="A16" s="1"/>
      <c r="B16" s="4" t="s">
        <v>60</v>
      </c>
      <c r="C16" s="2" t="s">
        <v>61</v>
      </c>
      <c r="D16" s="9">
        <v>0.28999999999999998</v>
      </c>
      <c r="E16" s="9"/>
      <c r="F16" s="18"/>
    </row>
    <row r="17" spans="1:6" ht="15" customHeight="1" x14ac:dyDescent="0.25">
      <c r="A17" s="1"/>
      <c r="B17" s="4" t="s">
        <v>7</v>
      </c>
      <c r="C17" s="14" t="s">
        <v>56</v>
      </c>
      <c r="D17" s="9">
        <v>7.0000000000000007E-2</v>
      </c>
      <c r="E17" s="9"/>
      <c r="F17" s="18"/>
    </row>
    <row r="18" spans="1:6" x14ac:dyDescent="0.25">
      <c r="A18" s="8">
        <v>2</v>
      </c>
      <c r="B18" s="6" t="s">
        <v>55</v>
      </c>
      <c r="C18" s="3"/>
      <c r="D18" s="19">
        <f>SUM(D20:D22)</f>
        <v>0.25</v>
      </c>
      <c r="E18" s="19">
        <f>D18*D8*12</f>
        <v>6275.49</v>
      </c>
      <c r="F18" s="21"/>
    </row>
    <row r="19" spans="1:6" ht="14.25" customHeight="1" x14ac:dyDescent="0.25">
      <c r="A19" s="1"/>
      <c r="B19" s="4" t="s">
        <v>25</v>
      </c>
      <c r="C19" s="3"/>
      <c r="D19" s="9"/>
      <c r="E19" s="9"/>
      <c r="F19" s="18"/>
    </row>
    <row r="20" spans="1:6" x14ac:dyDescent="0.25">
      <c r="A20" s="1"/>
      <c r="B20" s="4" t="s">
        <v>8</v>
      </c>
      <c r="C20" s="3" t="s">
        <v>6</v>
      </c>
      <c r="D20" s="9">
        <v>0.05</v>
      </c>
      <c r="E20" s="9"/>
      <c r="F20" s="18"/>
    </row>
    <row r="21" spans="1:6" x14ac:dyDescent="0.25">
      <c r="A21" s="1"/>
      <c r="B21" s="4" t="s">
        <v>16</v>
      </c>
      <c r="C21" s="3" t="s">
        <v>6</v>
      </c>
      <c r="D21" s="9">
        <v>0.1</v>
      </c>
      <c r="E21" s="9"/>
      <c r="F21" s="18"/>
    </row>
    <row r="22" spans="1:6" x14ac:dyDescent="0.25">
      <c r="A22" s="1"/>
      <c r="B22" s="4" t="s">
        <v>17</v>
      </c>
      <c r="C22" s="3" t="s">
        <v>6</v>
      </c>
      <c r="D22" s="9">
        <v>0.1</v>
      </c>
      <c r="E22" s="9"/>
      <c r="F22" s="18"/>
    </row>
    <row r="23" spans="1:6" x14ac:dyDescent="0.25">
      <c r="A23" s="8">
        <v>3</v>
      </c>
      <c r="B23" s="6" t="s">
        <v>49</v>
      </c>
      <c r="C23" s="3"/>
      <c r="D23" s="19">
        <f>SUM(D24,D25)</f>
        <v>0.33999999999999997</v>
      </c>
      <c r="E23" s="19">
        <f>D23*D8*12</f>
        <v>8534.6663999999982</v>
      </c>
      <c r="F23" s="21"/>
    </row>
    <row r="24" spans="1:6" x14ac:dyDescent="0.25">
      <c r="A24" s="1"/>
      <c r="B24" s="4" t="s">
        <v>14</v>
      </c>
      <c r="C24" s="3" t="s">
        <v>15</v>
      </c>
      <c r="D24" s="9">
        <v>0.31</v>
      </c>
      <c r="E24" s="9"/>
      <c r="F24" s="22"/>
    </row>
    <row r="25" spans="1:6" x14ac:dyDescent="0.25">
      <c r="A25" s="1"/>
      <c r="B25" s="4" t="s">
        <v>26</v>
      </c>
      <c r="C25" s="3" t="s">
        <v>6</v>
      </c>
      <c r="D25" s="9">
        <v>0.03</v>
      </c>
      <c r="E25" s="9"/>
      <c r="F25" s="22"/>
    </row>
    <row r="26" spans="1:6" x14ac:dyDescent="0.25">
      <c r="A26" s="8">
        <v>4</v>
      </c>
      <c r="B26" s="6" t="s">
        <v>50</v>
      </c>
      <c r="C26" s="3"/>
      <c r="D26" s="19">
        <f>SUM(D27:D29)</f>
        <v>0.55000000000000004</v>
      </c>
      <c r="E26" s="19">
        <f>D26*D8*12</f>
        <v>13806.078</v>
      </c>
      <c r="F26" s="21"/>
    </row>
    <row r="27" spans="1:6" ht="16.5" customHeight="1" x14ac:dyDescent="0.25">
      <c r="A27" s="1"/>
      <c r="B27" s="4" t="s">
        <v>63</v>
      </c>
      <c r="C27" s="3" t="s">
        <v>6</v>
      </c>
      <c r="D27" s="25">
        <v>0.2</v>
      </c>
      <c r="E27" s="25"/>
      <c r="F27" s="18"/>
    </row>
    <row r="28" spans="1:6" ht="16.5" customHeight="1" x14ac:dyDescent="0.25">
      <c r="A28" s="1"/>
      <c r="B28" s="4" t="s">
        <v>64</v>
      </c>
      <c r="C28" s="3" t="s">
        <v>6</v>
      </c>
      <c r="D28" s="25">
        <v>0.2</v>
      </c>
      <c r="E28" s="25"/>
      <c r="F28" s="18"/>
    </row>
    <row r="29" spans="1:6" x14ac:dyDescent="0.25">
      <c r="A29" s="1"/>
      <c r="B29" s="4" t="s">
        <v>28</v>
      </c>
      <c r="C29" s="3" t="s">
        <v>6</v>
      </c>
      <c r="D29" s="25">
        <v>0.15</v>
      </c>
      <c r="E29" s="25"/>
      <c r="F29" s="18"/>
    </row>
    <row r="30" spans="1:6" x14ac:dyDescent="0.25">
      <c r="A30" s="8">
        <v>5</v>
      </c>
      <c r="B30" s="6" t="s">
        <v>53</v>
      </c>
      <c r="C30" s="10"/>
      <c r="D30" s="19">
        <f>SUM(D31:D36)</f>
        <v>0.90000000000000013</v>
      </c>
      <c r="E30" s="19">
        <f>D30*D8*12</f>
        <v>22591.764000000003</v>
      </c>
      <c r="F30" s="21"/>
    </row>
    <row r="31" spans="1:6" x14ac:dyDescent="0.25">
      <c r="A31" s="1"/>
      <c r="B31" s="4" t="s">
        <v>66</v>
      </c>
      <c r="C31" s="15" t="s">
        <v>6</v>
      </c>
      <c r="D31" s="25">
        <v>0.2</v>
      </c>
      <c r="E31" s="25"/>
      <c r="F31" s="18"/>
    </row>
    <row r="32" spans="1:6" x14ac:dyDescent="0.25">
      <c r="A32" s="1"/>
      <c r="B32" s="4" t="s">
        <v>65</v>
      </c>
      <c r="C32" s="15" t="s">
        <v>6</v>
      </c>
      <c r="D32" s="25">
        <v>0.2</v>
      </c>
      <c r="E32" s="25"/>
      <c r="F32" s="18"/>
    </row>
    <row r="33" spans="1:6" ht="15.75" customHeight="1" x14ac:dyDescent="0.25">
      <c r="A33" s="1"/>
      <c r="B33" s="4" t="s">
        <v>44</v>
      </c>
      <c r="C33" s="3"/>
      <c r="D33" s="25"/>
      <c r="E33" s="25"/>
      <c r="F33" s="18"/>
    </row>
    <row r="34" spans="1:6" x14ac:dyDescent="0.25">
      <c r="A34" s="1"/>
      <c r="B34" s="4" t="s">
        <v>45</v>
      </c>
      <c r="C34" s="15" t="s">
        <v>47</v>
      </c>
      <c r="D34" s="25">
        <v>0.45</v>
      </c>
      <c r="E34" s="25"/>
      <c r="F34" s="18"/>
    </row>
    <row r="35" spans="1:6" x14ac:dyDescent="0.25">
      <c r="A35" s="1"/>
      <c r="B35" s="4" t="s">
        <v>46</v>
      </c>
      <c r="C35" s="3"/>
      <c r="D35" s="25"/>
      <c r="E35" s="25"/>
      <c r="F35" s="18"/>
    </row>
    <row r="36" spans="1:6" x14ac:dyDescent="0.25">
      <c r="A36" s="1"/>
      <c r="B36" s="4" t="s">
        <v>67</v>
      </c>
      <c r="C36" s="15" t="s">
        <v>6</v>
      </c>
      <c r="D36" s="25">
        <v>0.05</v>
      </c>
      <c r="E36" s="25"/>
      <c r="F36" s="18"/>
    </row>
    <row r="37" spans="1:6" x14ac:dyDescent="0.25">
      <c r="A37" s="8">
        <v>6</v>
      </c>
      <c r="B37" s="6" t="s">
        <v>51</v>
      </c>
      <c r="C37" s="2"/>
      <c r="D37" s="19">
        <f>SUM(D38:D41)</f>
        <v>0.14000000000000001</v>
      </c>
      <c r="E37" s="19">
        <f>D37*D8*12</f>
        <v>3514.2744000000002</v>
      </c>
      <c r="F37" s="21"/>
    </row>
    <row r="38" spans="1:6" x14ac:dyDescent="0.25">
      <c r="A38" s="1"/>
      <c r="B38" s="4" t="s">
        <v>20</v>
      </c>
      <c r="C38" s="3" t="s">
        <v>22</v>
      </c>
      <c r="D38" s="9">
        <v>0.04</v>
      </c>
      <c r="E38" s="9"/>
      <c r="F38" s="18"/>
    </row>
    <row r="39" spans="1:6" x14ac:dyDescent="0.25">
      <c r="A39" s="1"/>
      <c r="B39" s="4" t="s">
        <v>21</v>
      </c>
      <c r="C39" s="15" t="s">
        <v>6</v>
      </c>
      <c r="D39" s="9">
        <v>0.05</v>
      </c>
      <c r="E39" s="9"/>
      <c r="F39" s="18"/>
    </row>
    <row r="40" spans="1:6" x14ac:dyDescent="0.25">
      <c r="A40" s="1"/>
      <c r="B40" s="4" t="s">
        <v>18</v>
      </c>
      <c r="C40" s="1"/>
      <c r="D40" s="9"/>
      <c r="E40" s="9"/>
      <c r="F40" s="18"/>
    </row>
    <row r="41" spans="1:6" x14ac:dyDescent="0.25">
      <c r="A41" s="1"/>
      <c r="B41" s="4" t="s">
        <v>19</v>
      </c>
      <c r="C41" s="15" t="s">
        <v>6</v>
      </c>
      <c r="D41" s="9">
        <v>0.05</v>
      </c>
      <c r="E41" s="9"/>
      <c r="F41" s="18"/>
    </row>
    <row r="42" spans="1:6" x14ac:dyDescent="0.25">
      <c r="A42" s="8">
        <v>7</v>
      </c>
      <c r="B42" s="6" t="s">
        <v>52</v>
      </c>
      <c r="C42" s="2"/>
      <c r="D42" s="20">
        <f>D43+D44</f>
        <v>0.63</v>
      </c>
      <c r="E42" s="20">
        <f>D42*D8*12</f>
        <v>15814.234799999998</v>
      </c>
      <c r="F42" s="21"/>
    </row>
    <row r="43" spans="1:6" x14ac:dyDescent="0.25">
      <c r="A43" s="8"/>
      <c r="B43" s="4" t="s">
        <v>73</v>
      </c>
      <c r="C43" s="15"/>
      <c r="D43" s="25">
        <v>0.15</v>
      </c>
      <c r="E43" s="25"/>
      <c r="F43" s="21"/>
    </row>
    <row r="44" spans="1:6" x14ac:dyDescent="0.25">
      <c r="A44" s="8"/>
      <c r="B44" s="4" t="s">
        <v>74</v>
      </c>
      <c r="C44" s="15"/>
      <c r="D44" s="25">
        <v>0.48</v>
      </c>
      <c r="E44" s="25"/>
      <c r="F44" s="21"/>
    </row>
    <row r="45" spans="1:6" x14ac:dyDescent="0.25">
      <c r="A45" s="8">
        <v>8</v>
      </c>
      <c r="B45" s="6" t="s">
        <v>41</v>
      </c>
      <c r="C45" s="1"/>
      <c r="D45" s="20">
        <f>SUM(D46:D52)</f>
        <v>4.13</v>
      </c>
      <c r="E45" s="20">
        <f>D45*D8*12</f>
        <v>103671.09479999999</v>
      </c>
      <c r="F45" s="21"/>
    </row>
    <row r="46" spans="1:6" x14ac:dyDescent="0.25">
      <c r="A46" s="1"/>
      <c r="B46" s="4" t="s">
        <v>38</v>
      </c>
      <c r="C46" s="2" t="s">
        <v>68</v>
      </c>
      <c r="D46" s="25">
        <v>3.7</v>
      </c>
      <c r="E46" s="25"/>
      <c r="F46" s="18"/>
    </row>
    <row r="47" spans="1:6" x14ac:dyDescent="0.25">
      <c r="A47" s="1"/>
      <c r="B47" s="23" t="s">
        <v>40</v>
      </c>
      <c r="C47" s="15" t="s">
        <v>6</v>
      </c>
      <c r="D47" s="25">
        <v>0.08</v>
      </c>
      <c r="E47" s="25"/>
      <c r="F47" s="18"/>
    </row>
    <row r="48" spans="1:6" ht="13.5" customHeight="1" x14ac:dyDescent="0.25">
      <c r="A48" s="1"/>
      <c r="B48" s="4" t="s">
        <v>42</v>
      </c>
      <c r="C48" s="15" t="s">
        <v>6</v>
      </c>
      <c r="D48" s="25">
        <v>0.04</v>
      </c>
      <c r="E48" s="25"/>
      <c r="F48" s="18"/>
    </row>
    <row r="49" spans="1:6" x14ac:dyDescent="0.25">
      <c r="A49" s="1"/>
      <c r="B49" s="4" t="s">
        <v>39</v>
      </c>
      <c r="C49" s="15" t="s">
        <v>6</v>
      </c>
      <c r="D49" s="25">
        <v>0.02</v>
      </c>
      <c r="E49" s="25"/>
      <c r="F49" s="18"/>
    </row>
    <row r="50" spans="1:6" x14ac:dyDescent="0.25">
      <c r="A50" s="1"/>
      <c r="B50" s="4" t="s">
        <v>27</v>
      </c>
      <c r="C50" s="15" t="s">
        <v>6</v>
      </c>
      <c r="D50" s="25">
        <v>0.16</v>
      </c>
      <c r="E50" s="25"/>
      <c r="F50" s="18"/>
    </row>
    <row r="51" spans="1:6" x14ac:dyDescent="0.25">
      <c r="A51" s="1"/>
      <c r="B51" s="4" t="s">
        <v>43</v>
      </c>
      <c r="C51" s="15" t="s">
        <v>9</v>
      </c>
      <c r="D51" s="25">
        <v>0.1</v>
      </c>
      <c r="E51" s="25"/>
      <c r="F51" s="18"/>
    </row>
    <row r="52" spans="1:6" x14ac:dyDescent="0.25">
      <c r="A52" s="1"/>
      <c r="B52" s="4" t="s">
        <v>23</v>
      </c>
      <c r="C52" s="15" t="s">
        <v>6</v>
      </c>
      <c r="D52" s="25">
        <v>0.03</v>
      </c>
      <c r="E52" s="25"/>
      <c r="F52" s="18"/>
    </row>
    <row r="53" spans="1:6" x14ac:dyDescent="0.25">
      <c r="A53" s="7">
        <v>9</v>
      </c>
      <c r="B53" s="6" t="s">
        <v>57</v>
      </c>
      <c r="D53" s="19">
        <f>SUM(D54:D55)</f>
        <v>1.05</v>
      </c>
      <c r="E53" s="19">
        <f>D53*D8*12</f>
        <v>26357.057999999997</v>
      </c>
      <c r="F53" s="21"/>
    </row>
    <row r="54" spans="1:6" x14ac:dyDescent="0.25">
      <c r="A54" s="7"/>
      <c r="B54" s="4" t="s">
        <v>33</v>
      </c>
      <c r="C54" s="2" t="s">
        <v>10</v>
      </c>
      <c r="D54" s="9">
        <v>1</v>
      </c>
      <c r="E54" s="9"/>
      <c r="F54" s="22"/>
    </row>
    <row r="55" spans="1:6" x14ac:dyDescent="0.25">
      <c r="A55" s="7"/>
      <c r="B55" s="4" t="s">
        <v>34</v>
      </c>
      <c r="C55" s="15" t="s">
        <v>6</v>
      </c>
      <c r="D55" s="9">
        <v>0.05</v>
      </c>
      <c r="E55" s="9"/>
      <c r="F55" s="22"/>
    </row>
    <row r="56" spans="1:6" x14ac:dyDescent="0.25">
      <c r="A56" s="8">
        <v>10</v>
      </c>
      <c r="B56" s="6" t="s">
        <v>24</v>
      </c>
      <c r="C56" s="24"/>
      <c r="D56" s="19">
        <v>0.65</v>
      </c>
      <c r="E56" s="19">
        <f>D56*D8*12</f>
        <v>16316.273999999999</v>
      </c>
      <c r="F56" s="21"/>
    </row>
    <row r="57" spans="1:6" x14ac:dyDescent="0.25">
      <c r="A57" s="8">
        <v>11</v>
      </c>
      <c r="B57" s="16" t="s">
        <v>35</v>
      </c>
      <c r="C57" s="15"/>
      <c r="D57" s="19">
        <f>SUM(D58:D61)</f>
        <v>1.22</v>
      </c>
      <c r="E57" s="19">
        <f>D57*D8*12</f>
        <v>30624.391199999998</v>
      </c>
      <c r="F57" s="21"/>
    </row>
    <row r="58" spans="1:6" x14ac:dyDescent="0.25">
      <c r="A58" s="8"/>
      <c r="B58" s="5" t="s">
        <v>58</v>
      </c>
      <c r="C58" s="15"/>
      <c r="D58" s="9">
        <v>0.72</v>
      </c>
      <c r="E58" s="9"/>
      <c r="F58" s="22"/>
    </row>
    <row r="59" spans="1:6" x14ac:dyDescent="0.25">
      <c r="A59" s="8"/>
      <c r="B59" s="5" t="s">
        <v>11</v>
      </c>
      <c r="C59" s="15"/>
      <c r="D59" s="9">
        <v>0.31</v>
      </c>
      <c r="E59" s="9"/>
      <c r="F59" s="22"/>
    </row>
    <row r="60" spans="1:6" x14ac:dyDescent="0.25">
      <c r="A60" s="8"/>
      <c r="B60" s="5" t="s">
        <v>71</v>
      </c>
      <c r="C60" s="15"/>
      <c r="D60" s="9">
        <v>0.14000000000000001</v>
      </c>
      <c r="E60" s="9"/>
      <c r="F60" s="22"/>
    </row>
    <row r="61" spans="1:6" x14ac:dyDescent="0.25">
      <c r="A61" s="8"/>
      <c r="B61" s="5" t="s">
        <v>37</v>
      </c>
      <c r="C61" s="15"/>
      <c r="D61" s="9">
        <v>0.05</v>
      </c>
      <c r="E61" s="9"/>
      <c r="F61" s="22"/>
    </row>
    <row r="62" spans="1:6" x14ac:dyDescent="0.25">
      <c r="A62" s="8"/>
      <c r="B62" s="5" t="s">
        <v>72</v>
      </c>
      <c r="C62" s="15"/>
      <c r="D62" s="9">
        <v>0.01</v>
      </c>
      <c r="E62" s="9"/>
      <c r="F62" s="22"/>
    </row>
    <row r="63" spans="1:6" x14ac:dyDescent="0.25">
      <c r="A63" s="8">
        <v>12</v>
      </c>
      <c r="B63" s="6" t="s">
        <v>48</v>
      </c>
      <c r="C63" s="8" t="s">
        <v>13</v>
      </c>
      <c r="D63" s="19">
        <v>3.08</v>
      </c>
      <c r="E63" s="19">
        <f>D63*D8*12</f>
        <v>77314.036800000002</v>
      </c>
      <c r="F63" s="21"/>
    </row>
    <row r="64" spans="1:6" x14ac:dyDescent="0.25">
      <c r="A64" s="32"/>
      <c r="B64" s="28" t="s">
        <v>59</v>
      </c>
      <c r="C64" s="29"/>
      <c r="D64" s="30">
        <f>SUM(D14,D18,D23,D26,D30,D37,D42,D45,D53,D56,D57,D63)</f>
        <v>13.350000000000001</v>
      </c>
      <c r="E64" s="30"/>
      <c r="F64" s="17"/>
    </row>
    <row r="65" spans="1:6" x14ac:dyDescent="0.25">
      <c r="A65" s="26">
        <v>13</v>
      </c>
      <c r="B65" s="12" t="s">
        <v>69</v>
      </c>
      <c r="C65" s="11"/>
      <c r="D65" s="13">
        <f>D64*1.05</f>
        <v>14.017500000000002</v>
      </c>
      <c r="E65" s="13">
        <f>D65*D8*12</f>
        <v>351866.72430000006</v>
      </c>
      <c r="F65" s="17"/>
    </row>
    <row r="66" spans="1:6" x14ac:dyDescent="0.25">
      <c r="A66" s="27"/>
      <c r="B66" s="33" t="s">
        <v>75</v>
      </c>
      <c r="C66" s="29"/>
      <c r="D66" s="34">
        <v>3.8</v>
      </c>
      <c r="E66" s="34">
        <f>D66*12*D8</f>
        <v>95387.447999999989</v>
      </c>
      <c r="F66" s="17"/>
    </row>
    <row r="67" spans="1:6" s="36" customFormat="1" x14ac:dyDescent="0.25">
      <c r="A67" s="27"/>
      <c r="B67" s="33" t="s">
        <v>76</v>
      </c>
      <c r="C67" s="29"/>
      <c r="D67" s="34">
        <v>3.03</v>
      </c>
      <c r="E67" s="34">
        <f>D67*12*D8</f>
        <v>76058.938799999989</v>
      </c>
      <c r="F67" s="35"/>
    </row>
    <row r="68" spans="1:6" x14ac:dyDescent="0.25">
      <c r="A68" s="27"/>
      <c r="B68" s="33" t="s">
        <v>77</v>
      </c>
      <c r="C68" s="29"/>
      <c r="D68" s="34">
        <v>0.54</v>
      </c>
      <c r="E68" s="34">
        <f>D68*12*D8</f>
        <v>13555.0584</v>
      </c>
    </row>
    <row r="69" spans="1:6" x14ac:dyDescent="0.25">
      <c r="A69" s="27"/>
      <c r="B69" s="28" t="s">
        <v>59</v>
      </c>
      <c r="C69" s="29"/>
      <c r="D69" s="30">
        <f>SUM(D66:D68)</f>
        <v>7.37</v>
      </c>
      <c r="E69" s="34">
        <f>SUM(E66:E68)</f>
        <v>185001.44519999999</v>
      </c>
    </row>
    <row r="70" spans="1:6" x14ac:dyDescent="0.25">
      <c r="A70" s="26">
        <v>14</v>
      </c>
      <c r="B70" s="12" t="s">
        <v>70</v>
      </c>
      <c r="C70" s="11"/>
      <c r="D70" s="13">
        <f>D69*1.05</f>
        <v>7.7385000000000002</v>
      </c>
      <c r="E70" s="13">
        <f>D70*D9*12</f>
        <v>194251.51746</v>
      </c>
    </row>
    <row r="71" spans="1:6" x14ac:dyDescent="0.25">
      <c r="D71" s="37"/>
    </row>
    <row r="73" spans="1:6" ht="15.75" x14ac:dyDescent="0.25">
      <c r="B73" s="53"/>
      <c r="C73" s="53"/>
      <c r="D73" s="53"/>
    </row>
    <row r="74" spans="1:6" ht="15.75" x14ac:dyDescent="0.25">
      <c r="B74" s="31"/>
      <c r="C74" s="31"/>
      <c r="D74" s="31"/>
    </row>
    <row r="75" spans="1:6" ht="20.25" customHeight="1" x14ac:dyDescent="0.25">
      <c r="B75" s="53"/>
      <c r="C75" s="53"/>
      <c r="D75" s="53"/>
    </row>
    <row r="76" spans="1:6" ht="15.75" x14ac:dyDescent="0.25">
      <c r="B76" s="31"/>
      <c r="C76" s="31"/>
      <c r="D76" s="31"/>
    </row>
  </sheetData>
  <mergeCells count="18">
    <mergeCell ref="B73:D73"/>
    <mergeCell ref="B75:D75"/>
    <mergeCell ref="A2:E2"/>
    <mergeCell ref="A1:E1"/>
    <mergeCell ref="D13:E13"/>
    <mergeCell ref="D9:E9"/>
    <mergeCell ref="D12:E12"/>
    <mergeCell ref="A4:E4"/>
    <mergeCell ref="A5:A7"/>
    <mergeCell ref="B5:B7"/>
    <mergeCell ref="C5:C7"/>
    <mergeCell ref="D5:E5"/>
    <mergeCell ref="D6:D7"/>
    <mergeCell ref="E6:E7"/>
    <mergeCell ref="D8:E8"/>
    <mergeCell ref="D10:E10"/>
    <mergeCell ref="D11:E11"/>
    <mergeCell ref="B3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2019-10-05T13:14:59Z</cp:lastPrinted>
  <dcterms:created xsi:type="dcterms:W3CDTF">2018-03-15T04:22:08Z</dcterms:created>
  <dcterms:modified xsi:type="dcterms:W3CDTF">2023-02-17T04:43:24Z</dcterms:modified>
</cp:coreProperties>
</file>