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9 этажей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<sst xmlns="http://schemas.openxmlformats.org/spreadsheetml/2006/main" count="100" uniqueCount="84">
  <si>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</si>
  <si>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</si>
  <si>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</si>
  <si>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</si>
  <si>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</si>
  <si>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</si>
  <si>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</si>
  <si>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</si>
  <si>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</si>
  <si>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</si>
  <si>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</si>
  <si>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- смена (навеска) замков в подвалах, чердачных помещениях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</si>
  <si>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</si>
  <si>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</si>
  <si>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</si>
  <si>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</si>
  <si>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</si>
  <si>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смена и ремонт выключателей, эл.патронов, мелкий ремонт</t>
  </si>
  <si>
    <t xml:space="preserve"> электропроводки в местах общего пользования</t>
  </si>
  <si>
    <t>- техническое обслуживание внутридомовых электросетей</t>
  </si>
  <si>
    <t xml:space="preserve">по графику 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</si>
  <si>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</si>
  <si>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</si>
  <si>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</si>
  <si>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</si>
  <si>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механизированная уборка снега в дни сильных снегопадов</t>
  </si>
  <si>
    <t>- прочистка внутренней канализации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</si>
  <si>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</si>
  <si>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</si>
  <si>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</si>
  <si>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</si>
  <si>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</si>
  <si>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</si>
  <si>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</si>
  <si>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</si>
  <si>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колличество квартир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</si>
  <si>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</si>
  <si>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</si>
  <si>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</si>
  <si>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</si>
  <si>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</si>
  <si>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</si>
  <si>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</si>
  <si>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</si>
  <si>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- регулировка систем отопления, испытание, наладка и удаление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</si>
  <si>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</si>
  <si>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</si>
  <si>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</si>
  <si>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</si>
  <si>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</si>
  <si>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содержания систем ВДГО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</si>
  <si>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</si>
  <si>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</si>
  <si>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</si>
  <si>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>1 раз в месяц</t>
  </si>
  <si>
    <t>Аварийно-диспетчерское обслуживание</t>
  </si>
  <si>
    <t>Работы по обеспечению работы лифтов</t>
  </si>
  <si>
    <t>по договору</t>
  </si>
  <si>
    <t>Текущий ремонт</t>
  </si>
  <si>
    <t>Услуги "РИЦ-Димитровград"</t>
  </si>
  <si>
    <t xml:space="preserve">платежный документ </t>
  </si>
  <si>
    <t>начисление и сбор платежей 3%</t>
  </si>
  <si>
    <t>паспортная служба</t>
  </si>
  <si>
    <t xml:space="preserve">ЕАДС </t>
  </si>
  <si>
    <t xml:space="preserve">ГИС ЖКХ </t>
  </si>
  <si>
    <t>Итого:</t>
  </si>
  <si>
    <t>1 раз в 10 дней</t>
  </si>
  <si>
    <t>- проверка на загазованность подвалов</t>
  </si>
  <si>
    <t>Директор ООО "Честная управляющая компания"</t>
  </si>
  <si>
    <t>________________</t>
  </si>
  <si>
    <t>Гуров И.Е.</t>
  </si>
  <si>
    <t>- очистка кровли и козырьков от скопления снега и наледи</t>
  </si>
  <si>
    <t>- ремонт системы холодного водоснабжения</t>
  </si>
  <si>
    <t>- ремонт системы водоотведения</t>
  </si>
  <si>
    <t>- ремонт системы отопления</t>
  </si>
  <si>
    <t>- ремонт системы горячего водоснабжения</t>
  </si>
  <si>
    <t xml:space="preserve"> воздуха из системы отопления </t>
  </si>
  <si>
    <t>Итого по текущему ремонту с прибылю 8%</t>
  </si>
  <si>
    <t>Итого по содержанию с прибылю 8%:</t>
  </si>
  <si>
    <t>Вознаграждение председателю совета дома</t>
  </si>
  <si>
    <t>Содержание и ремонт жилья дома №32 по улице Московская на период 2021-2022 г.г.</t>
  </si>
  <si>
    <t>5000 рублей в мес.</t>
  </si>
  <si>
    <t>Утверждено общим собранием собственников МКД от 17.01.2022 года</t>
  </si>
  <si>
    <t>Приложение №1 к договору управления  МКД №Д/М32 от 10.01.2021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</si>
</sst>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49" fontId="39" fillId="33" borderId="10" xfId="42" applyNumberFormat="1" applyFont="1" applyFill="1" applyBorder="1" applyAlignment="1">
      <alignment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 indent="1"/>
    </xf>
    <xf numFmtId="0" fontId="40" fillId="33" borderId="10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49" fontId="40" fillId="33" borderId="10" xfId="42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40" fillId="33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39" fillId="33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2" fontId="40" fillId="34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0" fillId="34" borderId="0" xfId="0" applyFont="1" applyFill="1" applyBorder="1" applyAlignment="1">
      <alignment horizontal="center" vertical="top" wrapText="1"/>
    </xf>
    <xf numFmtId="49" fontId="40" fillId="34" borderId="0" xfId="0" applyNumberFormat="1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2" fontId="40" fillId="34" borderId="0" xfId="0" applyNumberFormat="1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horizontal="center" vertical="top" wrapText="1"/>
    </xf>
    <xf numFmtId="49" fontId="40" fillId="35" borderId="10" xfId="0" applyNumberFormat="1" applyFont="1" applyFill="1" applyBorder="1" applyAlignment="1">
      <alignment horizontal="left" vertical="top" wrapText="1"/>
    </xf>
    <xf numFmtId="0" fontId="39" fillId="35" borderId="10" xfId="0" applyFont="1" applyFill="1" applyBorder="1" applyAlignment="1">
      <alignment vertical="top" wrapText="1"/>
    </xf>
    <xf numFmtId="2" fontId="40" fillId="35" borderId="10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2" fontId="40" fillId="33" borderId="13" xfId="0" applyNumberFormat="1" applyFont="1" applyFill="1" applyBorder="1" applyAlignment="1">
      <alignment horizontal="center"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" fontId="39" fillId="33" borderId="11" xfId="0" applyNumberFormat="1" applyFont="1" applyFill="1" applyBorder="1" applyAlignment="1">
      <alignment horizontal="center" vertical="top" wrapText="1"/>
    </xf>
    <xf numFmtId="1" fontId="39" fillId="33" borderId="16" xfId="0" applyNumberFormat="1" applyFont="1" applyFill="1" applyBorder="1" applyAlignment="1">
      <alignment horizontal="center" vertical="top" wrapText="1"/>
    </xf>
    <xf numFmtId="2" fontId="39" fillId="33" borderId="11" xfId="0" applyNumberFormat="1" applyFont="1" applyFill="1" applyBorder="1" applyAlignment="1">
      <alignment horizontal="center" vertical="top" wrapText="1"/>
    </xf>
    <xf numFmtId="2" fontId="39" fillId="33" borderId="16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49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75" zoomScaleNormal="175" zoomScalePageLayoutView="0" workbookViewId="0" topLeftCell="A1">
      <selection activeCell="F4" sqref="F4"/>
    </sheetView>
  </sheetViews>
  <sheetFormatPr defaultColWidth="9.140625" defaultRowHeight="15"/>
  <cols>
    <col min="1" max="1" width="4.421875" style="0" customWidth="1"/>
    <col min="2" max="2" width="55.7109375" style="0" customWidth="1"/>
    <col min="3" max="3" width="17.140625" style="0" customWidth="1"/>
    <col min="4" max="4" width="9.140625" style="0" customWidth="1"/>
    <col min="5" max="5" width="11.7109375" style="0" customWidth="1"/>
    <col min="6" max="6" width="39.140625" style="0" customWidth="1"/>
  </cols>
  <sheetData>
    <row r="1" spans="2:5" ht="15">
      <c r="B1" s="41" t="s">
        <v>83</v>
      </c>
      <c r="C1" s="41"/>
      <c r="D1" s="41"/>
      <c r="E1" s="41"/>
    </row>
    <row r="2" spans="1:5" ht="15.75" customHeight="1">
      <c r="A2" s="41" t="s">
        <v>82</v>
      </c>
      <c r="B2" s="41"/>
      <c r="C2" s="41"/>
      <c r="D2" s="41"/>
      <c r="E2" s="41"/>
    </row>
    <row r="3" spans="1:5" ht="22.5" customHeight="1">
      <c r="A3" s="40" t="s">
        <v>80</v>
      </c>
      <c r="B3" s="40"/>
      <c r="C3" s="40"/>
      <c r="D3" s="40"/>
      <c r="E3" s="40"/>
    </row>
    <row r="4" spans="1:6" ht="38.25" customHeight="1">
      <c r="A4" s="36" t="s">
        <v>0</v>
      </c>
      <c r="B4" s="47" t="s">
        <v>1</v>
      </c>
      <c r="C4" s="36" t="s">
        <v>2</v>
      </c>
      <c r="D4" s="37" t="s">
        <v>3</v>
      </c>
      <c r="E4" s="37"/>
      <c r="F4" s="13"/>
    </row>
    <row r="5" spans="1:6" ht="25.5" customHeight="1">
      <c r="A5" s="36"/>
      <c r="B5" s="47"/>
      <c r="C5" s="36"/>
      <c r="D5" s="37" t="s">
        <v>12</v>
      </c>
      <c r="E5" s="38" t="s">
        <v>4</v>
      </c>
      <c r="F5" s="13"/>
    </row>
    <row r="6" spans="1:6" ht="30.75" customHeight="1">
      <c r="A6" s="36"/>
      <c r="B6" s="47"/>
      <c r="C6" s="36"/>
      <c r="D6" s="37"/>
      <c r="E6" s="39"/>
      <c r="F6" s="13"/>
    </row>
    <row r="7" spans="1:6" ht="15">
      <c r="A7" s="1"/>
      <c r="B7" s="3" t="s">
        <v>5</v>
      </c>
      <c r="C7" s="1"/>
      <c r="D7" s="44">
        <f>D8+D9</f>
        <v>2689.86</v>
      </c>
      <c r="E7" s="45"/>
      <c r="F7" s="13"/>
    </row>
    <row r="8" spans="1:6" ht="15">
      <c r="A8" s="1"/>
      <c r="B8" s="3" t="s">
        <v>32</v>
      </c>
      <c r="C8" s="1"/>
      <c r="D8" s="44">
        <v>2689.86</v>
      </c>
      <c r="E8" s="45"/>
      <c r="F8" s="13"/>
    </row>
    <row r="9" spans="1:6" ht="15">
      <c r="A9" s="1"/>
      <c r="B9" s="3" t="s">
        <v>33</v>
      </c>
      <c r="C9" s="1"/>
      <c r="D9" s="44">
        <v>0</v>
      </c>
      <c r="E9" s="45"/>
      <c r="F9" s="13"/>
    </row>
    <row r="10" spans="1:6" ht="15">
      <c r="A10" s="1"/>
      <c r="B10" s="3" t="s">
        <v>34</v>
      </c>
      <c r="C10" s="1"/>
      <c r="D10" s="44">
        <v>421</v>
      </c>
      <c r="E10" s="45"/>
      <c r="F10" s="13"/>
    </row>
    <row r="11" spans="1:6" ht="15">
      <c r="A11" s="1"/>
      <c r="B11" s="3" t="s">
        <v>35</v>
      </c>
      <c r="C11" s="1"/>
      <c r="D11" s="42">
        <v>72</v>
      </c>
      <c r="E11" s="43"/>
      <c r="F11" s="13"/>
    </row>
    <row r="12" spans="1:6" ht="15">
      <c r="A12" s="1"/>
      <c r="B12" s="3" t="s">
        <v>31</v>
      </c>
      <c r="C12" s="1"/>
      <c r="D12" s="42">
        <v>120</v>
      </c>
      <c r="E12" s="43"/>
      <c r="F12" s="13"/>
    </row>
    <row r="13" spans="1:6" ht="15">
      <c r="A13" s="7">
        <v>1</v>
      </c>
      <c r="B13" s="5" t="s">
        <v>52</v>
      </c>
      <c r="C13" s="1"/>
      <c r="D13" s="14">
        <f>SUM(D14:D16)</f>
        <v>0.16999999999999998</v>
      </c>
      <c r="E13" s="14">
        <f>D13*D7*12</f>
        <v>5487.314399999999</v>
      </c>
      <c r="F13" s="15"/>
    </row>
    <row r="14" spans="1:6" ht="15">
      <c r="A14" s="1"/>
      <c r="B14" s="3" t="s">
        <v>11</v>
      </c>
      <c r="C14" s="10" t="s">
        <v>6</v>
      </c>
      <c r="D14" s="8">
        <v>0.02</v>
      </c>
      <c r="E14" s="8"/>
      <c r="F14" s="13"/>
    </row>
    <row r="15" spans="1:6" ht="15" customHeight="1">
      <c r="A15" s="1"/>
      <c r="B15" s="3" t="s">
        <v>7</v>
      </c>
      <c r="C15" s="10" t="s">
        <v>54</v>
      </c>
      <c r="D15" s="8">
        <v>0.04</v>
      </c>
      <c r="E15" s="8"/>
      <c r="F15" s="13"/>
    </row>
    <row r="16" spans="1:6" ht="15" customHeight="1">
      <c r="A16" s="1"/>
      <c r="B16" s="3" t="s">
        <v>67</v>
      </c>
      <c r="C16" s="2" t="s">
        <v>66</v>
      </c>
      <c r="D16" s="8">
        <v>0.11</v>
      </c>
      <c r="E16" s="8">
        <f>D16*12*D7</f>
        <v>3550.6152</v>
      </c>
      <c r="F16" s="13"/>
    </row>
    <row r="17" spans="1:6" ht="15">
      <c r="A17" s="7">
        <v>2</v>
      </c>
      <c r="B17" s="5" t="s">
        <v>53</v>
      </c>
      <c r="C17" s="2"/>
      <c r="D17" s="14">
        <f>SUM(D18:D21)</f>
        <v>0</v>
      </c>
      <c r="E17" s="14">
        <f>D17*D7*12</f>
        <v>0</v>
      </c>
      <c r="F17" s="15"/>
    </row>
    <row r="18" spans="1:6" ht="15">
      <c r="A18" s="1"/>
      <c r="B18" s="3" t="s">
        <v>23</v>
      </c>
      <c r="C18" s="2"/>
      <c r="D18" s="8"/>
      <c r="E18" s="8"/>
      <c r="F18" s="13"/>
    </row>
    <row r="19" spans="1:6" ht="15">
      <c r="A19" s="1"/>
      <c r="B19" s="3" t="s">
        <v>8</v>
      </c>
      <c r="C19" s="2" t="s">
        <v>6</v>
      </c>
      <c r="D19" s="8">
        <v>0</v>
      </c>
      <c r="E19" s="8"/>
      <c r="F19" s="13"/>
    </row>
    <row r="20" spans="1:6" ht="15">
      <c r="A20" s="1"/>
      <c r="B20" s="3" t="s">
        <v>16</v>
      </c>
      <c r="C20" s="2" t="s">
        <v>6</v>
      </c>
      <c r="D20" s="8">
        <v>0</v>
      </c>
      <c r="E20" s="8"/>
      <c r="F20" s="13"/>
    </row>
    <row r="21" spans="1:6" ht="15">
      <c r="A21" s="1"/>
      <c r="B21" s="3" t="s">
        <v>71</v>
      </c>
      <c r="C21" s="2" t="s">
        <v>6</v>
      </c>
      <c r="D21" s="8">
        <v>0</v>
      </c>
      <c r="E21" s="8"/>
      <c r="F21" s="13"/>
    </row>
    <row r="22" spans="1:6" ht="15">
      <c r="A22" s="7">
        <v>3</v>
      </c>
      <c r="B22" s="5" t="s">
        <v>47</v>
      </c>
      <c r="C22" s="2"/>
      <c r="D22" s="14">
        <f>SUM(D23,D24)</f>
        <v>0.43</v>
      </c>
      <c r="E22" s="14">
        <f>D22*D7*12</f>
        <v>13879.677600000003</v>
      </c>
      <c r="F22" s="15"/>
    </row>
    <row r="23" spans="1:6" ht="15">
      <c r="A23" s="1"/>
      <c r="B23" s="3" t="s">
        <v>14</v>
      </c>
      <c r="C23" s="2" t="s">
        <v>15</v>
      </c>
      <c r="D23" s="8">
        <v>0.43</v>
      </c>
      <c r="E23" s="8"/>
      <c r="F23" s="16"/>
    </row>
    <row r="24" spans="1:6" ht="15">
      <c r="A24" s="1"/>
      <c r="B24" s="3" t="s">
        <v>24</v>
      </c>
      <c r="C24" s="2" t="s">
        <v>6</v>
      </c>
      <c r="D24" s="8">
        <v>0</v>
      </c>
      <c r="E24" s="8"/>
      <c r="F24" s="16"/>
    </row>
    <row r="25" spans="1:6" ht="15">
      <c r="A25" s="7">
        <v>4</v>
      </c>
      <c r="B25" s="5" t="s">
        <v>48</v>
      </c>
      <c r="C25" s="2"/>
      <c r="D25" s="14">
        <f>SUM(D26:D28)</f>
        <v>0.4</v>
      </c>
      <c r="E25" s="14">
        <f>D25*D7*12</f>
        <v>12911.328000000001</v>
      </c>
      <c r="F25" s="15"/>
    </row>
    <row r="26" spans="1:6" ht="16.5" customHeight="1">
      <c r="A26" s="1"/>
      <c r="B26" s="3" t="s">
        <v>72</v>
      </c>
      <c r="C26" s="2" t="s">
        <v>6</v>
      </c>
      <c r="D26" s="19">
        <v>0.15</v>
      </c>
      <c r="E26" s="19"/>
      <c r="F26" s="13"/>
    </row>
    <row r="27" spans="1:6" ht="17.25" customHeight="1">
      <c r="A27" s="1"/>
      <c r="B27" s="3" t="s">
        <v>73</v>
      </c>
      <c r="C27" s="2" t="s">
        <v>6</v>
      </c>
      <c r="D27" s="19">
        <v>0.15</v>
      </c>
      <c r="E27" s="19"/>
      <c r="F27" s="13"/>
    </row>
    <row r="28" spans="1:6" ht="15">
      <c r="A28" s="1"/>
      <c r="B28" s="3" t="s">
        <v>26</v>
      </c>
      <c r="C28" s="2" t="s">
        <v>6</v>
      </c>
      <c r="D28" s="19">
        <v>0.1</v>
      </c>
      <c r="E28" s="19"/>
      <c r="F28" s="13"/>
    </row>
    <row r="29" spans="1:6" ht="15">
      <c r="A29" s="7">
        <v>5</v>
      </c>
      <c r="B29" s="5" t="s">
        <v>51</v>
      </c>
      <c r="C29" s="9"/>
      <c r="D29" s="14">
        <f>SUM(D30:D35)</f>
        <v>0.73</v>
      </c>
      <c r="E29" s="14">
        <f>D29*D7*12</f>
        <v>23563.173600000002</v>
      </c>
      <c r="F29" s="15"/>
    </row>
    <row r="30" spans="1:6" ht="15">
      <c r="A30" s="1"/>
      <c r="B30" s="3" t="s">
        <v>74</v>
      </c>
      <c r="C30" s="10" t="s">
        <v>6</v>
      </c>
      <c r="D30" s="19">
        <v>0.2</v>
      </c>
      <c r="E30" s="19"/>
      <c r="F30" s="13"/>
    </row>
    <row r="31" spans="1:6" ht="15">
      <c r="A31" s="1"/>
      <c r="B31" s="3" t="s">
        <v>75</v>
      </c>
      <c r="C31" s="10" t="s">
        <v>6</v>
      </c>
      <c r="D31" s="19">
        <v>0.15</v>
      </c>
      <c r="E31" s="19"/>
      <c r="F31" s="13"/>
    </row>
    <row r="32" spans="1:6" ht="15.75" customHeight="1">
      <c r="A32" s="1"/>
      <c r="B32" s="3" t="s">
        <v>42</v>
      </c>
      <c r="C32" s="2"/>
      <c r="D32" s="19"/>
      <c r="E32" s="19"/>
      <c r="F32" s="13"/>
    </row>
    <row r="33" spans="1:6" ht="15">
      <c r="A33" s="1"/>
      <c r="B33" s="3" t="s">
        <v>43</v>
      </c>
      <c r="C33" s="10" t="s">
        <v>45</v>
      </c>
      <c r="D33" s="19">
        <v>0.33</v>
      </c>
      <c r="E33" s="19"/>
      <c r="F33" s="13"/>
    </row>
    <row r="34" spans="1:6" ht="15">
      <c r="A34" s="1"/>
      <c r="B34" s="3" t="s">
        <v>44</v>
      </c>
      <c r="C34" s="2"/>
      <c r="D34" s="19"/>
      <c r="E34" s="19"/>
      <c r="F34" s="13"/>
    </row>
    <row r="35" spans="1:6" ht="15">
      <c r="A35" s="1"/>
      <c r="B35" s="3" t="s">
        <v>76</v>
      </c>
      <c r="C35" s="2"/>
      <c r="D35" s="19">
        <v>0.05</v>
      </c>
      <c r="E35" s="19"/>
      <c r="F35" s="13"/>
    </row>
    <row r="36" spans="1:6" ht="15">
      <c r="A36" s="7">
        <v>6</v>
      </c>
      <c r="B36" s="5" t="s">
        <v>49</v>
      </c>
      <c r="C36" s="10"/>
      <c r="D36" s="14">
        <f>SUM(D37:D40)</f>
        <v>0.09</v>
      </c>
      <c r="E36" s="14">
        <f>D36*D7*12</f>
        <v>2905.0488</v>
      </c>
      <c r="F36" s="15"/>
    </row>
    <row r="37" spans="1:6" ht="15">
      <c r="A37" s="1"/>
      <c r="B37" s="3" t="s">
        <v>10</v>
      </c>
      <c r="C37" s="2" t="s">
        <v>20</v>
      </c>
      <c r="D37" s="8">
        <v>0</v>
      </c>
      <c r="E37" s="8"/>
      <c r="F37" s="13"/>
    </row>
    <row r="38" spans="1:6" ht="15">
      <c r="A38" s="1"/>
      <c r="B38" s="3" t="s">
        <v>19</v>
      </c>
      <c r="C38" s="2" t="s">
        <v>20</v>
      </c>
      <c r="D38" s="8">
        <v>0.05</v>
      </c>
      <c r="E38" s="8"/>
      <c r="F38" s="13"/>
    </row>
    <row r="39" spans="1:6" ht="15">
      <c r="A39" s="1"/>
      <c r="B39" s="3" t="s">
        <v>17</v>
      </c>
      <c r="C39" s="1"/>
      <c r="D39" s="8"/>
      <c r="E39" s="8"/>
      <c r="F39" s="13"/>
    </row>
    <row r="40" spans="1:6" ht="15">
      <c r="A40" s="1"/>
      <c r="B40" s="3" t="s">
        <v>18</v>
      </c>
      <c r="C40" s="10" t="s">
        <v>6</v>
      </c>
      <c r="D40" s="8">
        <v>0.04</v>
      </c>
      <c r="E40" s="8"/>
      <c r="F40" s="13"/>
    </row>
    <row r="41" spans="1:6" ht="15">
      <c r="A41" s="7">
        <v>7</v>
      </c>
      <c r="B41" s="5" t="s">
        <v>50</v>
      </c>
      <c r="C41" s="10"/>
      <c r="D41" s="24">
        <v>0.08</v>
      </c>
      <c r="E41" s="24">
        <f>D41*D7*12</f>
        <v>2582.2656</v>
      </c>
      <c r="F41" s="15"/>
    </row>
    <row r="42" spans="1:6" ht="15">
      <c r="A42" s="7">
        <v>8</v>
      </c>
      <c r="B42" s="5" t="s">
        <v>39</v>
      </c>
      <c r="C42" s="1"/>
      <c r="D42" s="24">
        <f>SUM(D43:D48)</f>
        <v>3.1099999999999994</v>
      </c>
      <c r="E42" s="24">
        <f>D42*D7*12</f>
        <v>100385.57519999999</v>
      </c>
      <c r="F42" s="15"/>
    </row>
    <row r="43" spans="1:6" ht="15">
      <c r="A43" s="1"/>
      <c r="B43" s="3" t="s">
        <v>36</v>
      </c>
      <c r="C43" s="10" t="s">
        <v>81</v>
      </c>
      <c r="D43" s="19">
        <v>2.9</v>
      </c>
      <c r="E43" s="19"/>
      <c r="F43" s="13"/>
    </row>
    <row r="44" spans="1:6" ht="15">
      <c r="A44" s="1"/>
      <c r="B44" s="17" t="s">
        <v>38</v>
      </c>
      <c r="C44" s="10"/>
      <c r="D44" s="19">
        <v>0.03</v>
      </c>
      <c r="E44" s="19"/>
      <c r="F44" s="13"/>
    </row>
    <row r="45" spans="1:6" ht="13.5" customHeight="1">
      <c r="A45" s="1"/>
      <c r="B45" s="3" t="s">
        <v>40</v>
      </c>
      <c r="C45" s="10"/>
      <c r="D45" s="19">
        <v>0.03</v>
      </c>
      <c r="E45" s="19"/>
      <c r="F45" s="13"/>
    </row>
    <row r="46" spans="1:6" ht="15">
      <c r="A46" s="1"/>
      <c r="B46" s="3" t="s">
        <v>37</v>
      </c>
      <c r="C46" s="10" t="s">
        <v>6</v>
      </c>
      <c r="D46" s="19">
        <v>0.02</v>
      </c>
      <c r="E46" s="19"/>
      <c r="F46" s="13"/>
    </row>
    <row r="47" spans="1:6" ht="15">
      <c r="A47" s="1"/>
      <c r="B47" s="3" t="s">
        <v>25</v>
      </c>
      <c r="C47" s="10" t="s">
        <v>6</v>
      </c>
      <c r="D47" s="19">
        <v>0.05</v>
      </c>
      <c r="E47" s="19"/>
      <c r="F47" s="13"/>
    </row>
    <row r="48" spans="1:6" ht="15">
      <c r="A48" s="1"/>
      <c r="B48" s="3" t="s">
        <v>41</v>
      </c>
      <c r="C48" s="10" t="s">
        <v>9</v>
      </c>
      <c r="D48" s="19">
        <v>0.08</v>
      </c>
      <c r="E48" s="19"/>
      <c r="F48" s="13"/>
    </row>
    <row r="49" spans="1:6" ht="15">
      <c r="A49" s="7">
        <v>9</v>
      </c>
      <c r="B49" s="5" t="s">
        <v>55</v>
      </c>
      <c r="C49" s="18"/>
      <c r="D49" s="14">
        <v>1</v>
      </c>
      <c r="E49" s="14">
        <f>D49*D7*12</f>
        <v>32278.32</v>
      </c>
      <c r="F49" s="15"/>
    </row>
    <row r="50" spans="1:6" ht="15">
      <c r="A50" s="7">
        <v>10</v>
      </c>
      <c r="B50" s="5" t="s">
        <v>21</v>
      </c>
      <c r="C50" s="18"/>
      <c r="D50" s="14">
        <f>SUM(D51:D54)</f>
        <v>0.42</v>
      </c>
      <c r="E50" s="14">
        <f>D50*D7*12</f>
        <v>13556.8944</v>
      </c>
      <c r="F50" s="15"/>
    </row>
    <row r="51" spans="1:6" ht="15">
      <c r="A51" s="6"/>
      <c r="B51" s="3" t="s">
        <v>27</v>
      </c>
      <c r="C51" s="10" t="s">
        <v>22</v>
      </c>
      <c r="D51" s="8">
        <v>0.42</v>
      </c>
      <c r="E51" s="8"/>
      <c r="F51" s="13"/>
    </row>
    <row r="52" spans="1:6" ht="15">
      <c r="A52" s="6"/>
      <c r="B52" s="3" t="s">
        <v>28</v>
      </c>
      <c r="C52" s="10" t="s">
        <v>6</v>
      </c>
      <c r="D52" s="8">
        <v>0</v>
      </c>
      <c r="E52" s="8"/>
      <c r="F52" s="13"/>
    </row>
    <row r="53" spans="1:6" ht="15">
      <c r="A53" s="6"/>
      <c r="B53" s="3" t="s">
        <v>29</v>
      </c>
      <c r="C53" s="10" t="s">
        <v>6</v>
      </c>
      <c r="D53" s="8">
        <v>0</v>
      </c>
      <c r="E53" s="8"/>
      <c r="F53" s="13"/>
    </row>
    <row r="54" spans="1:6" ht="15">
      <c r="A54" s="6"/>
      <c r="B54" s="3" t="s">
        <v>30</v>
      </c>
      <c r="C54" s="10" t="s">
        <v>6</v>
      </c>
      <c r="D54" s="8">
        <v>0</v>
      </c>
      <c r="E54" s="8"/>
      <c r="F54" s="13"/>
    </row>
    <row r="55" spans="1:6" ht="15">
      <c r="A55" s="7">
        <v>11</v>
      </c>
      <c r="B55" s="5" t="s">
        <v>56</v>
      </c>
      <c r="C55" s="7" t="s">
        <v>57</v>
      </c>
      <c r="D55" s="14">
        <v>2.73</v>
      </c>
      <c r="E55" s="14">
        <f>D55*D7*12</f>
        <v>88119.81360000001</v>
      </c>
      <c r="F55" s="15"/>
    </row>
    <row r="56" spans="1:6" ht="15">
      <c r="A56" s="7">
        <v>12</v>
      </c>
      <c r="B56" s="11" t="s">
        <v>59</v>
      </c>
      <c r="C56" s="10"/>
      <c r="D56" s="14">
        <f>SUM(D57:D61)</f>
        <v>1.2700000000000002</v>
      </c>
      <c r="E56" s="14">
        <f>D56*D7*12</f>
        <v>40993.466400000005</v>
      </c>
      <c r="F56" s="15"/>
    </row>
    <row r="57" spans="1:6" ht="15">
      <c r="A57" s="7"/>
      <c r="B57" s="4" t="s">
        <v>61</v>
      </c>
      <c r="C57" s="10"/>
      <c r="D57" s="8">
        <v>0.7</v>
      </c>
      <c r="E57" s="8"/>
      <c r="F57" s="16"/>
    </row>
    <row r="58" spans="1:6" ht="15">
      <c r="A58" s="7"/>
      <c r="B58" s="4" t="s">
        <v>62</v>
      </c>
      <c r="C58" s="10"/>
      <c r="D58" s="8">
        <v>0.31</v>
      </c>
      <c r="E58" s="8"/>
      <c r="F58" s="16"/>
    </row>
    <row r="59" spans="1:6" ht="15">
      <c r="A59" s="7"/>
      <c r="B59" s="4" t="s">
        <v>60</v>
      </c>
      <c r="C59" s="10"/>
      <c r="D59" s="8">
        <v>0.07</v>
      </c>
      <c r="E59" s="8"/>
      <c r="F59" s="13"/>
    </row>
    <row r="60" spans="1:6" ht="15">
      <c r="A60" s="7"/>
      <c r="B60" s="4" t="s">
        <v>63</v>
      </c>
      <c r="C60" s="10"/>
      <c r="D60" s="8">
        <v>0.14</v>
      </c>
      <c r="E60" s="8"/>
      <c r="F60" s="13"/>
    </row>
    <row r="61" spans="1:6" ht="15">
      <c r="A61" s="7"/>
      <c r="B61" s="4" t="s">
        <v>64</v>
      </c>
      <c r="C61" s="10"/>
      <c r="D61" s="8">
        <v>0.05</v>
      </c>
      <c r="E61" s="8"/>
      <c r="F61" s="13"/>
    </row>
    <row r="62" spans="1:6" ht="15">
      <c r="A62" s="7">
        <v>13</v>
      </c>
      <c r="B62" s="5" t="s">
        <v>46</v>
      </c>
      <c r="C62" s="7" t="s">
        <v>13</v>
      </c>
      <c r="D62" s="14">
        <v>4</v>
      </c>
      <c r="E62" s="14">
        <f>D62*D7*12</f>
        <v>129113.28</v>
      </c>
      <c r="F62" s="15"/>
    </row>
    <row r="63" spans="1:6" ht="15">
      <c r="A63" s="20"/>
      <c r="B63" s="21" t="s">
        <v>65</v>
      </c>
      <c r="C63" s="20"/>
      <c r="D63" s="22">
        <f>SUM(D13,D17,D22,D25,D29,D36,D41,D42,D49,D50,D55,D56,D62)</f>
        <v>14.43</v>
      </c>
      <c r="E63" s="22"/>
      <c r="F63" s="26"/>
    </row>
    <row r="64" spans="1:5" ht="15">
      <c r="A64" s="31">
        <v>14</v>
      </c>
      <c r="B64" s="32" t="s">
        <v>78</v>
      </c>
      <c r="C64" s="33"/>
      <c r="D64" s="34">
        <f>D63*1.08</f>
        <v>15.5844</v>
      </c>
      <c r="E64" s="34">
        <f>D64*12*D7</f>
        <v>503038.250208</v>
      </c>
    </row>
    <row r="65" spans="1:6" ht="15">
      <c r="A65" s="23"/>
      <c r="B65" s="21" t="s">
        <v>58</v>
      </c>
      <c r="C65" s="20"/>
      <c r="D65" s="22">
        <v>3.98</v>
      </c>
      <c r="E65" s="22"/>
      <c r="F65" s="12"/>
    </row>
    <row r="66" spans="1:5" ht="15">
      <c r="A66" s="31">
        <v>15</v>
      </c>
      <c r="B66" s="32" t="s">
        <v>77</v>
      </c>
      <c r="C66" s="33"/>
      <c r="D66" s="34">
        <f>D65*1.08</f>
        <v>4.2984</v>
      </c>
      <c r="E66" s="34">
        <f>D66*D7*12</f>
        <v>138745.130688</v>
      </c>
    </row>
    <row r="67" spans="1:5" ht="15">
      <c r="A67" s="31">
        <v>16</v>
      </c>
      <c r="B67" s="32" t="s">
        <v>79</v>
      </c>
      <c r="C67" s="35"/>
      <c r="D67" s="34">
        <v>1.3</v>
      </c>
      <c r="E67" s="34">
        <f>D67*D7*12</f>
        <v>41961.816000000006</v>
      </c>
    </row>
    <row r="68" spans="1:5" ht="15">
      <c r="A68" s="27"/>
      <c r="B68" s="28"/>
      <c r="C68" s="29"/>
      <c r="D68" s="30"/>
      <c r="E68" s="30"/>
    </row>
    <row r="69" spans="2:5" ht="26.25" customHeight="1">
      <c r="B69" s="25" t="s">
        <v>68</v>
      </c>
      <c r="C69" s="25" t="s">
        <v>69</v>
      </c>
      <c r="D69" s="46" t="s">
        <v>70</v>
      </c>
      <c r="E69" s="46"/>
    </row>
  </sheetData>
  <sheetProtection/>
  <mergeCells count="16">
    <mergeCell ref="D12:E12"/>
    <mergeCell ref="D7:E7"/>
    <mergeCell ref="D8:E8"/>
    <mergeCell ref="A2:E2"/>
    <mergeCell ref="D69:E69"/>
    <mergeCell ref="D9:E9"/>
    <mergeCell ref="D10:E10"/>
    <mergeCell ref="D11:E11"/>
    <mergeCell ref="A4:A6"/>
    <mergeCell ref="B4:B6"/>
    <mergeCell ref="C4:C6"/>
    <mergeCell ref="D4:E4"/>
    <mergeCell ref="D5:D6"/>
    <mergeCell ref="E5:E6"/>
    <mergeCell ref="A3:E3"/>
    <mergeCell ref="B1:E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</dc:creator>
  <cp:keywords/>
  <dc:description/>
  <cp:lastModifiedBy>Анастасия</cp:lastModifiedBy>
  <cp:lastPrinted>2021-01-22T12:41:44Z</cp:lastPrinted>
  <dcterms:created xsi:type="dcterms:W3CDTF">2018-03-15T04:22:08Z</dcterms:created>
  <dcterms:modified xsi:type="dcterms:W3CDTF">2023-02-09T11:29:15Z</dcterms:modified>
  <cp:category/>
  <cp:version/>
  <cp:contentType/>
  <cp:contentStatus/>
</cp:coreProperties>
</file>