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'Sheet1'!$A$1:$L$32</definedName>
  </definedNames>
  <calcPr fullCalcOnLoad="1"/>
</workbook>
</file>

<file path=xl/sharedStrings.xml><?xml version="1.0" encoding="utf-8"?>
<sst xmlns="http://schemas.openxmlformats.org/spreadsheetml/2006/main" count="71" uniqueCount="36">
  <si>
    <t>Отопление</t>
  </si>
  <si>
    <t>№ п/п</t>
  </si>
  <si>
    <t>Адрес жилого дома</t>
  </si>
  <si>
    <t>Теплоисточник</t>
  </si>
  <si>
    <t>Тепловая нагрузка ккал/час</t>
  </si>
  <si>
    <t>Площадь жилых помещений кв.м.</t>
  </si>
  <si>
    <t>Норматив потребления  Гк/на кв.м. (7 месяцев)</t>
  </si>
  <si>
    <t>Гкал в месяц</t>
  </si>
  <si>
    <t>Гкал с января по апрель</t>
  </si>
  <si>
    <t>Тариф с учетом НДС руб./Гкал.</t>
  </si>
  <si>
    <t>Сумма с января по апрель (руб.)</t>
  </si>
  <si>
    <t>1</t>
  </si>
  <si>
    <t>---</t>
  </si>
  <si>
    <t>Гкал с октября по декабрь</t>
  </si>
  <si>
    <t>Сумма с октября по декабрь (руб.)</t>
  </si>
  <si>
    <t>Итого отопления в отопительный период (семь месяцев):</t>
  </si>
  <si>
    <t>"Теплоснабжающая организация":</t>
  </si>
  <si>
    <t>исп. А.В.Шишкина, тел. 32-83-01</t>
  </si>
  <si>
    <t>М.П.</t>
  </si>
  <si>
    <t>"Потребитель":</t>
  </si>
  <si>
    <t>_________________  / С.Н.Тарасов /</t>
  </si>
  <si>
    <t>Приложение №1 к договору теплоснабжения № 743 от 12.01.17г.</t>
  </si>
  <si>
    <t>пр.Нариманова, 69</t>
  </si>
  <si>
    <t>Котельная 324-2 квартал</t>
  </si>
  <si>
    <t>пр.Нариманова, 114/1</t>
  </si>
  <si>
    <t>Котельная 324-1 квартал</t>
  </si>
  <si>
    <t>ул.Гафурова, 43</t>
  </si>
  <si>
    <t>ул.Ср.Венец, 7</t>
  </si>
  <si>
    <t>Котельная 11 квартал</t>
  </si>
  <si>
    <t>2 пер.Нариманова, 31</t>
  </si>
  <si>
    <t>Итого отопление:</t>
  </si>
  <si>
    <t>2</t>
  </si>
  <si>
    <t>3</t>
  </si>
  <si>
    <t>4</t>
  </si>
  <si>
    <t>5</t>
  </si>
  <si>
    <t>_________________ / Н.П.Изендеева /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</si>
</sst>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00"/>
    <numFmt numFmtId="166" formatCode="0.0000"/>
    <numFmt numFmtId="167" formatCode="0.000"/>
  </numFmts>
  <fonts count="8">
    <font>
      <sz val="8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3" fontId="3" fillId="0" borderId="1" xfId="0" applyFont="1" applyBorder="1" applyAlignment="1">
      <alignment horizontal="right"/>
    </xf>
    <xf numFmtId="4" fontId="3" fillId="0" borderId="1" xfId="0" applyFont="1" applyBorder="1" applyAlignment="1">
      <alignment horizontal="right"/>
    </xf>
    <xf numFmtId="2" fontId="3" fillId="0" borderId="1" xfId="0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4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right"/>
    </xf>
    <xf numFmtId="4" fontId="4" fillId="0" borderId="0" xfId="0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view="pageBreakPreview" zoomScale="60" workbookViewId="0" topLeftCell="A1">
      <selection activeCell="G19" sqref="G19"/>
    </sheetView>
  </sheetViews>
  <sheetFormatPr defaultColWidth="9.33203125" defaultRowHeight="11.25" outlineLevelCol="1"/>
  <cols>
    <col min="1" max="1" width="5.5" style="1" customWidth="1"/>
    <col min="2" max="2" width="38.33203125" style="1" customWidth="1"/>
    <col min="3" max="3" width="10.33203125" style="1" customWidth="1"/>
    <col min="4" max="4" width="33" style="1" customWidth="1"/>
    <col min="5" max="5" width="19.83203125" style="1" customWidth="1"/>
    <col min="6" max="6" width="23.5" style="1" customWidth="1"/>
    <col min="7" max="7" width="20.33203125" style="1" customWidth="1"/>
    <col min="8" max="8" width="23.16015625" style="1" hidden="1" customWidth="1" outlineLevel="1"/>
    <col min="9" max="9" width="18.66015625" style="1" hidden="1" customWidth="1" outlineLevel="1"/>
    <col min="10" max="10" width="22.16015625" style="1" customWidth="1" collapsed="1"/>
    <col min="11" max="11" width="23.33203125" style="1" customWidth="1"/>
    <col min="12" max="12" width="29" style="1" customWidth="1"/>
    <col min="13" max="13" width="15.33203125" style="1" customWidth="1"/>
    <col min="14" max="15" width="10.33203125" style="1" customWidth="1"/>
    <col min="16" max="16" width="11.66015625" style="1" customWidth="1"/>
    <col min="17" max="17" width="15" style="1" customWidth="1"/>
    <col min="18" max="22" width="12" style="1" customWidth="1"/>
    <col min="23" max="16384" width="10.33203125" style="1" customWidth="1"/>
  </cols>
  <sheetData>
    <row r="1" spans="1:22" ht="26.25" customHeight="1">
      <c r="A1" s="20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P1" s="14"/>
      <c r="Q1" s="14"/>
      <c r="R1" s="14"/>
      <c r="S1" s="14"/>
      <c r="V1" s="14"/>
    </row>
    <row r="3" ht="20.25">
      <c r="L3" s="15" t="s">
        <v>0</v>
      </c>
    </row>
    <row r="4" spans="1:12" ht="81" customHeight="1">
      <c r="A4" s="27" t="s">
        <v>1</v>
      </c>
      <c r="B4" s="27" t="s">
        <v>2</v>
      </c>
      <c r="C4" s="28" t="s">
        <v>3</v>
      </c>
      <c r="D4" s="28"/>
      <c r="E4" s="27" t="s">
        <v>4</v>
      </c>
      <c r="F4" s="27" t="s">
        <v>5</v>
      </c>
      <c r="G4" s="27" t="s">
        <v>6</v>
      </c>
      <c r="H4" s="27"/>
      <c r="I4" s="27" t="s">
        <v>7</v>
      </c>
      <c r="J4" s="27" t="s">
        <v>8</v>
      </c>
      <c r="K4" s="27" t="s">
        <v>9</v>
      </c>
      <c r="L4" s="27" t="s">
        <v>10</v>
      </c>
    </row>
    <row r="5" spans="1:12" ht="22.5" customHeight="1">
      <c r="A5" s="2" t="s">
        <v>11</v>
      </c>
      <c r="B5" s="3" t="s">
        <v>22</v>
      </c>
      <c r="C5" s="21" t="s">
        <v>23</v>
      </c>
      <c r="D5" s="21"/>
      <c r="E5" s="4">
        <v>392000</v>
      </c>
      <c r="F5" s="5">
        <v>2522.46</v>
      </c>
      <c r="G5" s="6">
        <v>0.19</v>
      </c>
      <c r="H5" s="6"/>
      <c r="I5" s="7">
        <v>78.22951</v>
      </c>
      <c r="J5" s="17">
        <f>F5*G5/7*4</f>
        <v>273.86708571428574</v>
      </c>
      <c r="K5" s="5">
        <v>1981.81</v>
      </c>
      <c r="L5" s="5">
        <f>J5*K5</f>
        <v>542752.5291394286</v>
      </c>
    </row>
    <row r="6" spans="1:12" ht="22.5" customHeight="1">
      <c r="A6" s="2" t="s">
        <v>31</v>
      </c>
      <c r="B6" s="3" t="s">
        <v>24</v>
      </c>
      <c r="C6" s="21" t="s">
        <v>25</v>
      </c>
      <c r="D6" s="21"/>
      <c r="E6" s="4">
        <v>169000</v>
      </c>
      <c r="F6" s="5">
        <v>2035.48</v>
      </c>
      <c r="G6" s="6">
        <v>0.19</v>
      </c>
      <c r="H6" s="6"/>
      <c r="I6" s="7">
        <v>78.22951</v>
      </c>
      <c r="J6" s="17">
        <f>F6*G6/7*4</f>
        <v>220.99497142857143</v>
      </c>
      <c r="K6" s="5">
        <v>1981.81</v>
      </c>
      <c r="L6" s="5">
        <f>J6*K6</f>
        <v>437970.04432685714</v>
      </c>
    </row>
    <row r="7" spans="1:12" ht="22.5" customHeight="1">
      <c r="A7" s="2" t="s">
        <v>32</v>
      </c>
      <c r="B7" s="3" t="s">
        <v>26</v>
      </c>
      <c r="C7" s="21" t="s">
        <v>25</v>
      </c>
      <c r="D7" s="21"/>
      <c r="E7" s="4">
        <v>231000</v>
      </c>
      <c r="F7" s="5">
        <v>3394.82</v>
      </c>
      <c r="G7" s="6">
        <v>0.19</v>
      </c>
      <c r="H7" s="6"/>
      <c r="I7" s="7">
        <v>78.22951</v>
      </c>
      <c r="J7" s="17">
        <f>F7*G7/7*4</f>
        <v>368.58045714285714</v>
      </c>
      <c r="K7" s="5">
        <v>1981.81</v>
      </c>
      <c r="L7" s="5">
        <f>J7*K7</f>
        <v>730456.4357702857</v>
      </c>
    </row>
    <row r="8" spans="1:12" ht="22.5" customHeight="1">
      <c r="A8" s="2" t="s">
        <v>33</v>
      </c>
      <c r="B8" s="3" t="s">
        <v>27</v>
      </c>
      <c r="C8" s="21" t="s">
        <v>28</v>
      </c>
      <c r="D8" s="21"/>
      <c r="E8" s="4">
        <v>244030</v>
      </c>
      <c r="F8" s="5">
        <v>3111.03</v>
      </c>
      <c r="G8" s="6">
        <v>0.19</v>
      </c>
      <c r="H8" s="6"/>
      <c r="I8" s="7">
        <v>78.22951</v>
      </c>
      <c r="J8" s="17">
        <f>F8*G8/7*4</f>
        <v>337.7689714285715</v>
      </c>
      <c r="K8" s="5">
        <v>1981.81</v>
      </c>
      <c r="L8" s="5">
        <f>J8*K8</f>
        <v>669393.9252668573</v>
      </c>
    </row>
    <row r="9" spans="1:12" ht="22.5" customHeight="1">
      <c r="A9" s="2" t="s">
        <v>34</v>
      </c>
      <c r="B9" s="3" t="s">
        <v>29</v>
      </c>
      <c r="C9" s="21" t="s">
        <v>23</v>
      </c>
      <c r="D9" s="21"/>
      <c r="E9" s="4">
        <v>250000</v>
      </c>
      <c r="F9" s="5">
        <v>3111.03</v>
      </c>
      <c r="G9" s="6">
        <v>0.19</v>
      </c>
      <c r="H9" s="6"/>
      <c r="I9" s="7">
        <v>78.22951</v>
      </c>
      <c r="J9" s="17">
        <f>F9*G9/7*4</f>
        <v>337.7689714285715</v>
      </c>
      <c r="K9" s="5">
        <v>1981.81</v>
      </c>
      <c r="L9" s="5">
        <f>J9*K9</f>
        <v>669393.9252668573</v>
      </c>
    </row>
    <row r="10" spans="1:12" s="13" customFormat="1" ht="22.5" customHeight="1">
      <c r="A10" s="8"/>
      <c r="B10" s="8" t="s">
        <v>30</v>
      </c>
      <c r="C10" s="22"/>
      <c r="D10" s="23"/>
      <c r="E10" s="9">
        <f>SUM(E5:E9)</f>
        <v>1286030</v>
      </c>
      <c r="F10" s="10">
        <f>SUM(F5:F9)</f>
        <v>14174.820000000002</v>
      </c>
      <c r="G10" s="11" t="s">
        <v>12</v>
      </c>
      <c r="H10" s="11"/>
      <c r="I10" s="12" t="s">
        <v>12</v>
      </c>
      <c r="J10" s="18">
        <f>SUM(J5:J9)</f>
        <v>1538.9804571428572</v>
      </c>
      <c r="K10" s="11" t="s">
        <v>12</v>
      </c>
      <c r="L10" s="10">
        <f>SUM(L5:L9)</f>
        <v>3049966.859770286</v>
      </c>
    </row>
    <row r="12" spans="1:12" s="29" customFormat="1" ht="78.75" customHeight="1">
      <c r="A12" s="27" t="s">
        <v>1</v>
      </c>
      <c r="B12" s="27" t="s">
        <v>2</v>
      </c>
      <c r="C12" s="28" t="s">
        <v>3</v>
      </c>
      <c r="D12" s="28"/>
      <c r="E12" s="27" t="s">
        <v>4</v>
      </c>
      <c r="F12" s="27" t="s">
        <v>5</v>
      </c>
      <c r="G12" s="27" t="s">
        <v>6</v>
      </c>
      <c r="H12" s="27"/>
      <c r="I12" s="27" t="s">
        <v>7</v>
      </c>
      <c r="J12" s="27" t="s">
        <v>13</v>
      </c>
      <c r="K12" s="27" t="s">
        <v>9</v>
      </c>
      <c r="L12" s="27" t="s">
        <v>14</v>
      </c>
    </row>
    <row r="13" spans="1:12" ht="22.5" customHeight="1">
      <c r="A13" s="2" t="s">
        <v>11</v>
      </c>
      <c r="B13" s="3" t="s">
        <v>22</v>
      </c>
      <c r="C13" s="21" t="s">
        <v>23</v>
      </c>
      <c r="D13" s="21"/>
      <c r="E13" s="4">
        <v>392000</v>
      </c>
      <c r="F13" s="5">
        <v>2522.46</v>
      </c>
      <c r="G13" s="6">
        <v>0.19</v>
      </c>
      <c r="H13" s="6"/>
      <c r="I13" s="7">
        <v>78.22951</v>
      </c>
      <c r="J13" s="17">
        <f>F13*G13/7*3</f>
        <v>205.4003142857143</v>
      </c>
      <c r="K13" s="5">
        <v>2049.19</v>
      </c>
      <c r="L13" s="5">
        <f>J13*K13</f>
        <v>420904.2700311429</v>
      </c>
    </row>
    <row r="14" spans="1:12" ht="22.5" customHeight="1">
      <c r="A14" s="2" t="s">
        <v>31</v>
      </c>
      <c r="B14" s="3" t="s">
        <v>24</v>
      </c>
      <c r="C14" s="21" t="s">
        <v>25</v>
      </c>
      <c r="D14" s="21"/>
      <c r="E14" s="4">
        <v>169000</v>
      </c>
      <c r="F14" s="5">
        <v>2035.48</v>
      </c>
      <c r="G14" s="6">
        <v>0.19</v>
      </c>
      <c r="H14" s="6"/>
      <c r="I14" s="7">
        <v>78.22951</v>
      </c>
      <c r="J14" s="17">
        <f>F14*G14/7*3</f>
        <v>165.74622857142856</v>
      </c>
      <c r="K14" s="5">
        <v>2049.19</v>
      </c>
      <c r="L14" s="5">
        <f>J14*K14</f>
        <v>339645.5141262857</v>
      </c>
    </row>
    <row r="15" spans="1:12" ht="22.5" customHeight="1">
      <c r="A15" s="2" t="s">
        <v>32</v>
      </c>
      <c r="B15" s="3" t="s">
        <v>26</v>
      </c>
      <c r="C15" s="21" t="s">
        <v>25</v>
      </c>
      <c r="D15" s="21"/>
      <c r="E15" s="4">
        <v>231000</v>
      </c>
      <c r="F15" s="5">
        <v>3394.82</v>
      </c>
      <c r="G15" s="6">
        <v>0.19</v>
      </c>
      <c r="H15" s="6"/>
      <c r="I15" s="7">
        <v>78.22951</v>
      </c>
      <c r="J15" s="17">
        <f>F15*G15/7*3</f>
        <v>276.43534285714287</v>
      </c>
      <c r="K15" s="5">
        <v>2049.19</v>
      </c>
      <c r="L15" s="5">
        <f>J15*K15</f>
        <v>566468.5402294286</v>
      </c>
    </row>
    <row r="16" spans="1:12" ht="22.5" customHeight="1">
      <c r="A16" s="2" t="s">
        <v>33</v>
      </c>
      <c r="B16" s="3" t="s">
        <v>27</v>
      </c>
      <c r="C16" s="21" t="s">
        <v>28</v>
      </c>
      <c r="D16" s="21"/>
      <c r="E16" s="4">
        <v>244030</v>
      </c>
      <c r="F16" s="5">
        <v>3111.03</v>
      </c>
      <c r="G16" s="6">
        <v>0.19</v>
      </c>
      <c r="H16" s="6"/>
      <c r="I16" s="7">
        <v>78.22951</v>
      </c>
      <c r="J16" s="17">
        <f>F16*G16/7*3</f>
        <v>253.32672857142862</v>
      </c>
      <c r="K16" s="5">
        <v>2049.19</v>
      </c>
      <c r="L16" s="5">
        <f>J16*K16</f>
        <v>519114.5989212858</v>
      </c>
    </row>
    <row r="17" spans="1:12" ht="22.5" customHeight="1">
      <c r="A17" s="2" t="s">
        <v>34</v>
      </c>
      <c r="B17" s="3" t="s">
        <v>29</v>
      </c>
      <c r="C17" s="21" t="s">
        <v>23</v>
      </c>
      <c r="D17" s="21"/>
      <c r="E17" s="4">
        <v>250000</v>
      </c>
      <c r="F17" s="5">
        <v>3111.03</v>
      </c>
      <c r="G17" s="6">
        <v>0.19</v>
      </c>
      <c r="H17" s="6"/>
      <c r="I17" s="7">
        <v>78.22951</v>
      </c>
      <c r="J17" s="17">
        <f>F17*G17/7*3</f>
        <v>253.32672857142862</v>
      </c>
      <c r="K17" s="5">
        <v>2049.19</v>
      </c>
      <c r="L17" s="5">
        <f>J17*K17</f>
        <v>519114.5989212858</v>
      </c>
    </row>
    <row r="18" spans="1:12" s="13" customFormat="1" ht="22.5" customHeight="1">
      <c r="A18" s="8"/>
      <c r="B18" s="8" t="s">
        <v>30</v>
      </c>
      <c r="C18" s="22"/>
      <c r="D18" s="23"/>
      <c r="E18" s="9">
        <f>SUM(E13:E17)</f>
        <v>1286030</v>
      </c>
      <c r="F18" s="10">
        <f>SUM(F13:F17)</f>
        <v>14174.820000000002</v>
      </c>
      <c r="G18" s="11" t="s">
        <v>12</v>
      </c>
      <c r="H18" s="11"/>
      <c r="I18" s="12" t="s">
        <v>12</v>
      </c>
      <c r="J18" s="18">
        <f>SUM(J13:J17)</f>
        <v>1154.235342857143</v>
      </c>
      <c r="K18" s="11" t="s">
        <v>12</v>
      </c>
      <c r="L18" s="10">
        <f>SUM(L13:L17)</f>
        <v>2365247.522229429</v>
      </c>
    </row>
    <row r="19" spans="1:12" s="13" customFormat="1" ht="22.5" customHeight="1">
      <c r="A19" s="24" t="s">
        <v>15</v>
      </c>
      <c r="B19" s="25"/>
      <c r="C19" s="25"/>
      <c r="D19" s="26"/>
      <c r="E19" s="9">
        <f>E18</f>
        <v>1286030</v>
      </c>
      <c r="F19" s="10">
        <f>F18</f>
        <v>14174.820000000002</v>
      </c>
      <c r="G19" s="11" t="s">
        <v>12</v>
      </c>
      <c r="H19" s="11"/>
      <c r="I19" s="12" t="s">
        <v>12</v>
      </c>
      <c r="J19" s="18">
        <f>J10+J18</f>
        <v>2693.2158</v>
      </c>
      <c r="K19" s="11" t="s">
        <v>12</v>
      </c>
      <c r="L19" s="10">
        <f>L10+L18</f>
        <v>5415214.381999714</v>
      </c>
    </row>
    <row r="20" ht="11.25" customHeight="1"/>
    <row r="21" spans="11:12" ht="20.25">
      <c r="K21" s="15"/>
      <c r="L21" s="16"/>
    </row>
    <row r="23" spans="2:10" s="13" customFormat="1" ht="20.25">
      <c r="B23" s="13" t="s">
        <v>16</v>
      </c>
      <c r="J23" s="13" t="s">
        <v>19</v>
      </c>
    </row>
    <row r="24" s="13" customFormat="1" ht="46.5" customHeight="1"/>
    <row r="25" spans="2:10" s="13" customFormat="1" ht="20.25">
      <c r="B25" s="13" t="s">
        <v>20</v>
      </c>
      <c r="J25" s="13" t="s">
        <v>35</v>
      </c>
    </row>
    <row r="26" spans="2:10" s="13" customFormat="1" ht="20.25">
      <c r="B26" s="13" t="s">
        <v>18</v>
      </c>
      <c r="J26" s="13" t="s">
        <v>18</v>
      </c>
    </row>
    <row r="32" ht="20.25">
      <c r="A32" s="19" t="s">
        <v>17</v>
      </c>
    </row>
  </sheetData>
  <mergeCells count="14">
    <mergeCell ref="C16:D16"/>
    <mergeCell ref="C17:D17"/>
    <mergeCell ref="C13:D13"/>
    <mergeCell ref="C14:D14"/>
    <mergeCell ref="C15:D15"/>
    <mergeCell ref="C8:D8"/>
    <mergeCell ref="C9:D9"/>
    <mergeCell ref="A1:L1"/>
    <mergeCell ref="A19:D19"/>
    <mergeCell ref="C12:D12"/>
    <mergeCell ref="C4:D4"/>
    <mergeCell ref="C5:D5"/>
    <mergeCell ref="C6:D6"/>
    <mergeCell ref="C7:D7"/>
  </mergeCells>
  <printOptions/>
  <pageMargins left="0.6" right="0.36" top="0.17" bottom="0.16" header="0.17" footer="0.16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Настенька</cp:lastModifiedBy>
  <cp:lastPrinted>2017-01-13T07:17:51Z</cp:lastPrinted>
  <dcterms:modified xsi:type="dcterms:W3CDTF">2017-01-13T07:17:57Z</dcterms:modified>
  <cp:category/>
  <cp:version/>
  <cp:contentType/>
  <cp:contentStatus/>
</cp:coreProperties>
</file>